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charts/chart2.xml" ContentType="application/vnd.openxmlformats-officedocument.drawingml.chart+xml"/>
  <Override PartName="/xl/drawings/drawing3.xml" ContentType="application/vnd.openxmlformats-officedocument.drawingml.chartshapes+xml"/>
  <Override PartName="/xl/charts/chart3.xml" ContentType="application/vnd.openxmlformats-officedocument.drawingml.chart+xml"/>
  <Override PartName="/xl/drawings/drawing4.xml" ContentType="application/vnd.openxmlformats-officedocument.drawingml.chartshapes+xml"/>
  <Override PartName="/xl/charts/chart4.xml" ContentType="application/vnd.openxmlformats-officedocument.drawingml.chart+xml"/>
  <Override PartName="/xl/drawings/drawing5.xml" ContentType="application/vnd.openxmlformats-officedocument.drawingml.chartshapes+xml"/>
  <Override PartName="/xl/drawings/drawing6.xml" ContentType="application/vnd.openxmlformats-officedocument.drawing+xml"/>
  <Override PartName="/xl/charts/chart5.xml" ContentType="application/vnd.openxmlformats-officedocument.drawingml.chart+xml"/>
  <Override PartName="/xl/drawings/drawing7.xml" ContentType="application/vnd.openxmlformats-officedocument.drawingml.chartshapes+xml"/>
  <Override PartName="/xl/charts/chart6.xml" ContentType="application/vnd.openxmlformats-officedocument.drawingml.chart+xml"/>
  <Override PartName="/xl/drawings/drawing8.xml" ContentType="application/vnd.openxmlformats-officedocument.drawingml.chartshapes+xml"/>
  <Override PartName="/xl/charts/chart7.xml" ContentType="application/vnd.openxmlformats-officedocument.drawingml.chart+xml"/>
  <Override PartName="/xl/drawings/drawing9.xml" ContentType="application/vnd.openxmlformats-officedocument.drawingml.chartshapes+xml"/>
  <Override PartName="/xl/charts/chart8.xml" ContentType="application/vnd.openxmlformats-officedocument.drawingml.chart+xml"/>
  <Override PartName="/xl/drawings/drawing10.xml" ContentType="application/vnd.openxmlformats-officedocument.drawingml.chartshapes+xml"/>
  <Override PartName="/xl/drawings/drawing11.xml" ContentType="application/vnd.openxmlformats-officedocument.drawing+xml"/>
  <Override PartName="/xl/charts/chart9.xml" ContentType="application/vnd.openxmlformats-officedocument.drawingml.chart+xml"/>
  <Override PartName="/xl/drawings/drawing12.xml" ContentType="application/vnd.openxmlformats-officedocument.drawingml.chartshapes+xml"/>
  <Override PartName="/xl/charts/chart10.xml" ContentType="application/vnd.openxmlformats-officedocument.drawingml.chart+xml"/>
  <Override PartName="/xl/drawings/drawing13.xml" ContentType="application/vnd.openxmlformats-officedocument.drawingml.chartshapes+xml"/>
  <Override PartName="/xl/charts/chart11.xml" ContentType="application/vnd.openxmlformats-officedocument.drawingml.chart+xml"/>
  <Override PartName="/xl/drawings/drawing14.xml" ContentType="application/vnd.openxmlformats-officedocument.drawingml.chartshapes+xml"/>
  <Override PartName="/xl/charts/chart12.xml" ContentType="application/vnd.openxmlformats-officedocument.drawingml.chart+xml"/>
  <Override PartName="/xl/drawings/drawing15.xml" ContentType="application/vnd.openxmlformats-officedocument.drawingml.chartshapes+xml"/>
  <Override PartName="/xl/drawings/drawing16.xml" ContentType="application/vnd.openxmlformats-officedocument.drawing+xml"/>
  <Override PartName="/xl/charts/chart13.xml" ContentType="application/vnd.openxmlformats-officedocument.drawingml.chart+xml"/>
  <Override PartName="/xl/drawings/drawing17.xml" ContentType="application/vnd.openxmlformats-officedocument.drawingml.chartshapes+xml"/>
  <Override PartName="/xl/charts/chart14.xml" ContentType="application/vnd.openxmlformats-officedocument.drawingml.chart+xml"/>
  <Override PartName="/xl/drawings/drawing18.xml" ContentType="application/vnd.openxmlformats-officedocument.drawingml.chartshapes+xml"/>
  <Override PartName="/xl/charts/chart15.xml" ContentType="application/vnd.openxmlformats-officedocument.drawingml.chart+xml"/>
  <Override PartName="/xl/drawings/drawing19.xml" ContentType="application/vnd.openxmlformats-officedocument.drawingml.chartshapes+xml"/>
  <Override PartName="/xl/charts/chart16.xml" ContentType="application/vnd.openxmlformats-officedocument.drawingml.chart+xml"/>
  <Override PartName="/xl/drawings/drawing20.xml" ContentType="application/vnd.openxmlformats-officedocument.drawingml.chartshap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K:\BETRIEB\Biedermann\Artikel\Liquiplanung\"/>
    </mc:Choice>
  </mc:AlternateContent>
  <bookViews>
    <workbookView xWindow="0" yWindow="0" windowWidth="20040" windowHeight="10890" activeTab="1"/>
  </bookViews>
  <sheets>
    <sheet name="Beschreibung" sheetId="3" r:id="rId1"/>
    <sheet name="Vorausplanung" sheetId="1" r:id="rId2"/>
    <sheet name="Vorausplanung (2022)" sheetId="12" r:id="rId3"/>
    <sheet name="Ergebnis_tatsächlich" sheetId="13" r:id="rId4"/>
    <sheet name="Beispiel" sheetId="14" r:id="rId5"/>
  </sheets>
  <definedNames>
    <definedName name="_xlnm.Print_Area" localSheetId="4">Beispiel!$A$1:$N$69</definedName>
    <definedName name="_xlnm.Print_Area" localSheetId="3">Ergebnis_tatsächlich!$A$1:$N$69</definedName>
    <definedName name="_xlnm.Print_Area" localSheetId="1">Vorausplanung!$A$1:$N$69</definedName>
    <definedName name="_xlnm.Print_Area" localSheetId="2">'Vorausplanung (2022)'!$A$1:$N$69</definedName>
  </definedNames>
  <calcPr calcId="162913"/>
</workbook>
</file>

<file path=xl/calcChain.xml><?xml version="1.0" encoding="utf-8"?>
<calcChain xmlns="http://schemas.openxmlformats.org/spreadsheetml/2006/main">
  <c r="A64" i="12" l="1"/>
  <c r="A31" i="12"/>
  <c r="W11" i="1" l="1"/>
  <c r="W10" i="1"/>
  <c r="A129" i="1"/>
  <c r="P11" i="1" s="1"/>
  <c r="A123" i="1"/>
  <c r="P10" i="1" s="1"/>
  <c r="A64" i="1"/>
  <c r="A31" i="1"/>
  <c r="W11" i="12"/>
  <c r="W10" i="12"/>
  <c r="A129" i="12"/>
  <c r="P11" i="12" s="1"/>
  <c r="A123" i="12"/>
  <c r="P10" i="12" s="1"/>
  <c r="A64" i="13"/>
  <c r="A31" i="13"/>
  <c r="W11" i="13"/>
  <c r="W10" i="13"/>
  <c r="P11" i="13"/>
  <c r="A129" i="13"/>
  <c r="A123" i="13"/>
  <c r="P10" i="13" s="1"/>
  <c r="W11" i="14"/>
  <c r="W10" i="14"/>
  <c r="P11" i="14"/>
  <c r="P10" i="14"/>
  <c r="A129" i="14"/>
  <c r="A123" i="14"/>
  <c r="A64" i="14"/>
  <c r="A31" i="14"/>
  <c r="AJ132" i="14" l="1"/>
  <c r="AG132" i="14"/>
  <c r="AD132" i="14"/>
  <c r="AA132" i="14"/>
  <c r="X132" i="14"/>
  <c r="U132" i="14"/>
  <c r="R132" i="14"/>
  <c r="O132" i="14"/>
  <c r="L132" i="14"/>
  <c r="I132" i="14"/>
  <c r="F132" i="14"/>
  <c r="C132" i="14"/>
  <c r="AJ131" i="14"/>
  <c r="AG131" i="14"/>
  <c r="AD131" i="14"/>
  <c r="AA131" i="14"/>
  <c r="X131" i="14"/>
  <c r="U131" i="14"/>
  <c r="R131" i="14"/>
  <c r="O131" i="14"/>
  <c r="L131" i="14"/>
  <c r="I131" i="14"/>
  <c r="F131" i="14"/>
  <c r="C131" i="14"/>
  <c r="AJ130" i="14"/>
  <c r="AG130" i="14"/>
  <c r="AD130" i="14"/>
  <c r="AA130" i="14"/>
  <c r="X130" i="14"/>
  <c r="U130" i="14"/>
  <c r="R130" i="14"/>
  <c r="O130" i="14"/>
  <c r="L130" i="14"/>
  <c r="I130" i="14"/>
  <c r="F130" i="14"/>
  <c r="C130" i="14"/>
  <c r="AJ129" i="14"/>
  <c r="AG129" i="14"/>
  <c r="AD129" i="14"/>
  <c r="AA129" i="14"/>
  <c r="X129" i="14"/>
  <c r="U129" i="14"/>
  <c r="R129" i="14"/>
  <c r="O129" i="14"/>
  <c r="L129" i="14"/>
  <c r="I129" i="14"/>
  <c r="F129" i="14"/>
  <c r="C129" i="14"/>
  <c r="AI127" i="14"/>
  <c r="AF127" i="14"/>
  <c r="AC127" i="14"/>
  <c r="Z127" i="14"/>
  <c r="W127" i="14"/>
  <c r="T127" i="14"/>
  <c r="Q127" i="14"/>
  <c r="N127" i="14"/>
  <c r="K127" i="14"/>
  <c r="H127" i="14"/>
  <c r="E127" i="14"/>
  <c r="B127" i="14"/>
  <c r="AI125" i="14"/>
  <c r="AF125" i="14"/>
  <c r="AC125" i="14"/>
  <c r="Z125" i="14"/>
  <c r="W125" i="14"/>
  <c r="T125" i="14"/>
  <c r="Q125" i="14"/>
  <c r="N125" i="14"/>
  <c r="K125" i="14"/>
  <c r="H125" i="14"/>
  <c r="E125" i="14"/>
  <c r="B125" i="14"/>
  <c r="AI123" i="14"/>
  <c r="AF123" i="14"/>
  <c r="AC123" i="14"/>
  <c r="Z123" i="14"/>
  <c r="W123" i="14"/>
  <c r="T123" i="14"/>
  <c r="Q123" i="14"/>
  <c r="N123" i="14"/>
  <c r="K123" i="14"/>
  <c r="H123" i="14"/>
  <c r="E123" i="14"/>
  <c r="B123" i="14"/>
  <c r="B65" i="14"/>
  <c r="M63" i="14"/>
  <c r="L63" i="14"/>
  <c r="K63" i="14"/>
  <c r="J63" i="14"/>
  <c r="I63" i="14"/>
  <c r="H63" i="14"/>
  <c r="G63" i="14"/>
  <c r="F63" i="14"/>
  <c r="E63" i="14"/>
  <c r="D63" i="14"/>
  <c r="C63" i="14"/>
  <c r="B63" i="14"/>
  <c r="N62" i="14"/>
  <c r="N61" i="14"/>
  <c r="N60" i="14"/>
  <c r="N59" i="14"/>
  <c r="M58" i="14"/>
  <c r="L58" i="14"/>
  <c r="K58" i="14"/>
  <c r="J58" i="14"/>
  <c r="I58" i="14"/>
  <c r="H58" i="14"/>
  <c r="G58" i="14"/>
  <c r="F58" i="14"/>
  <c r="E58" i="14"/>
  <c r="D58" i="14"/>
  <c r="C58" i="14"/>
  <c r="B58" i="14"/>
  <c r="N57" i="14"/>
  <c r="N56" i="14"/>
  <c r="N55" i="14"/>
  <c r="M53" i="14"/>
  <c r="L53" i="14"/>
  <c r="K53" i="14"/>
  <c r="J53" i="14"/>
  <c r="I53" i="14"/>
  <c r="H53" i="14"/>
  <c r="G53" i="14"/>
  <c r="F53" i="14"/>
  <c r="E53" i="14"/>
  <c r="D53" i="14"/>
  <c r="C53" i="14"/>
  <c r="B53" i="14"/>
  <c r="N52" i="14"/>
  <c r="N51" i="14"/>
  <c r="N50" i="14"/>
  <c r="N49" i="14"/>
  <c r="N48" i="14"/>
  <c r="M47" i="14"/>
  <c r="L47" i="14"/>
  <c r="L64" i="14" s="1"/>
  <c r="K47" i="14"/>
  <c r="J47" i="14"/>
  <c r="I47" i="14"/>
  <c r="H47" i="14"/>
  <c r="H64" i="14" s="1"/>
  <c r="G47" i="14"/>
  <c r="F47" i="14"/>
  <c r="F64" i="14" s="1"/>
  <c r="E47" i="14"/>
  <c r="D47" i="14"/>
  <c r="D64" i="14" s="1"/>
  <c r="C47" i="14"/>
  <c r="B47" i="14"/>
  <c r="N46" i="14"/>
  <c r="N45" i="14"/>
  <c r="N44" i="14"/>
  <c r="N43" i="14"/>
  <c r="N42" i="14"/>
  <c r="N41" i="14"/>
  <c r="N40" i="14"/>
  <c r="N39" i="14"/>
  <c r="N38" i="14"/>
  <c r="N37" i="14"/>
  <c r="N36" i="14"/>
  <c r="N35" i="14"/>
  <c r="N34" i="14"/>
  <c r="N33" i="14"/>
  <c r="M30" i="14"/>
  <c r="L30" i="14"/>
  <c r="K30" i="14"/>
  <c r="J30" i="14"/>
  <c r="I30" i="14"/>
  <c r="H30" i="14"/>
  <c r="G30" i="14"/>
  <c r="F30" i="14"/>
  <c r="E30" i="14"/>
  <c r="D30" i="14"/>
  <c r="C30" i="14"/>
  <c r="B30" i="14"/>
  <c r="N29" i="14"/>
  <c r="N28" i="14"/>
  <c r="N27" i="14"/>
  <c r="M26" i="14"/>
  <c r="M31" i="14" s="1"/>
  <c r="L26" i="14"/>
  <c r="K26" i="14"/>
  <c r="J26" i="14"/>
  <c r="I26" i="14"/>
  <c r="H26" i="14"/>
  <c r="G26" i="14"/>
  <c r="F26" i="14"/>
  <c r="E26" i="14"/>
  <c r="E31" i="14" s="1"/>
  <c r="D26" i="14"/>
  <c r="C26" i="14"/>
  <c r="B26" i="14"/>
  <c r="N25" i="14"/>
  <c r="N24" i="14"/>
  <c r="N23" i="14"/>
  <c r="N22" i="14"/>
  <c r="M20" i="14"/>
  <c r="L20" i="14"/>
  <c r="K20" i="14"/>
  <c r="J20" i="14"/>
  <c r="I20" i="14"/>
  <c r="I31" i="14" s="1"/>
  <c r="H20" i="14"/>
  <c r="G20" i="14"/>
  <c r="F20" i="14"/>
  <c r="E20" i="14"/>
  <c r="D20" i="14"/>
  <c r="C20" i="14"/>
  <c r="B20" i="14"/>
  <c r="N19" i="14"/>
  <c r="N18" i="14"/>
  <c r="N17" i="14"/>
  <c r="N16" i="14"/>
  <c r="N15" i="14"/>
  <c r="N14" i="14"/>
  <c r="N13" i="14"/>
  <c r="N12" i="14"/>
  <c r="N11" i="14"/>
  <c r="N10" i="14"/>
  <c r="N9" i="14"/>
  <c r="N8" i="14"/>
  <c r="N7" i="14"/>
  <c r="N6" i="14"/>
  <c r="AJ132" i="13"/>
  <c r="AG132" i="13"/>
  <c r="AD132" i="13"/>
  <c r="AA132" i="13"/>
  <c r="X132" i="13"/>
  <c r="U132" i="13"/>
  <c r="R132" i="13"/>
  <c r="O132" i="13"/>
  <c r="L132" i="13"/>
  <c r="I132" i="13"/>
  <c r="F132" i="13"/>
  <c r="C132" i="13"/>
  <c r="AJ131" i="13"/>
  <c r="AG131" i="13"/>
  <c r="AD131" i="13"/>
  <c r="AA131" i="13"/>
  <c r="X131" i="13"/>
  <c r="U131" i="13"/>
  <c r="R131" i="13"/>
  <c r="O131" i="13"/>
  <c r="L131" i="13"/>
  <c r="I131" i="13"/>
  <c r="F131" i="13"/>
  <c r="C131" i="13"/>
  <c r="AJ130" i="13"/>
  <c r="AG130" i="13"/>
  <c r="AD130" i="13"/>
  <c r="AA130" i="13"/>
  <c r="X130" i="13"/>
  <c r="U130" i="13"/>
  <c r="R130" i="13"/>
  <c r="O130" i="13"/>
  <c r="L130" i="13"/>
  <c r="I130" i="13"/>
  <c r="F130" i="13"/>
  <c r="C130" i="13"/>
  <c r="AJ129" i="13"/>
  <c r="AG129" i="13"/>
  <c r="AD129" i="13"/>
  <c r="AA129" i="13"/>
  <c r="X129" i="13"/>
  <c r="U129" i="13"/>
  <c r="R129" i="13"/>
  <c r="O129" i="13"/>
  <c r="L129" i="13"/>
  <c r="I129" i="13"/>
  <c r="F129" i="13"/>
  <c r="C129" i="13"/>
  <c r="AI127" i="13"/>
  <c r="AF127" i="13"/>
  <c r="AC127" i="13"/>
  <c r="Z127" i="13"/>
  <c r="W127" i="13"/>
  <c r="T127" i="13"/>
  <c r="Q127" i="13"/>
  <c r="N127" i="13"/>
  <c r="K127" i="13"/>
  <c r="H127" i="13"/>
  <c r="E127" i="13"/>
  <c r="B127" i="13"/>
  <c r="AI125" i="13"/>
  <c r="AF125" i="13"/>
  <c r="AC125" i="13"/>
  <c r="Z125" i="13"/>
  <c r="W125" i="13"/>
  <c r="T125" i="13"/>
  <c r="Q125" i="13"/>
  <c r="N125" i="13"/>
  <c r="K125" i="13"/>
  <c r="H125" i="13"/>
  <c r="E125" i="13"/>
  <c r="B125" i="13"/>
  <c r="AI123" i="13"/>
  <c r="AF123" i="13"/>
  <c r="AC123" i="13"/>
  <c r="Z123" i="13"/>
  <c r="W123" i="13"/>
  <c r="T123" i="13"/>
  <c r="Q123" i="13"/>
  <c r="N123" i="13"/>
  <c r="K123" i="13"/>
  <c r="H123" i="13"/>
  <c r="E123" i="13"/>
  <c r="B123" i="13"/>
  <c r="B65" i="13"/>
  <c r="M63" i="13"/>
  <c r="L63" i="13"/>
  <c r="K63" i="13"/>
  <c r="J63" i="13"/>
  <c r="I63" i="13"/>
  <c r="H63" i="13"/>
  <c r="G63" i="13"/>
  <c r="F63" i="13"/>
  <c r="E63" i="13"/>
  <c r="D63" i="13"/>
  <c r="C63" i="13"/>
  <c r="B63" i="13"/>
  <c r="N62" i="13"/>
  <c r="N61" i="13"/>
  <c r="N60" i="13"/>
  <c r="N59" i="13"/>
  <c r="M58" i="13"/>
  <c r="L58" i="13"/>
  <c r="K58" i="13"/>
  <c r="J58" i="13"/>
  <c r="I58" i="13"/>
  <c r="H58" i="13"/>
  <c r="G58" i="13"/>
  <c r="F58" i="13"/>
  <c r="E58" i="13"/>
  <c r="D58" i="13"/>
  <c r="C58" i="13"/>
  <c r="B58" i="13"/>
  <c r="N57" i="13"/>
  <c r="N56" i="13"/>
  <c r="N55" i="13"/>
  <c r="N58" i="13" s="1"/>
  <c r="M53" i="13"/>
  <c r="L53" i="13"/>
  <c r="K53" i="13"/>
  <c r="J53" i="13"/>
  <c r="I53" i="13"/>
  <c r="H53" i="13"/>
  <c r="G53" i="13"/>
  <c r="F53" i="13"/>
  <c r="E53" i="13"/>
  <c r="D53" i="13"/>
  <c r="C53" i="13"/>
  <c r="B53" i="13"/>
  <c r="N52" i="13"/>
  <c r="N51" i="13"/>
  <c r="N50" i="13"/>
  <c r="N49" i="13"/>
  <c r="N48" i="13"/>
  <c r="M47" i="13"/>
  <c r="M64" i="13" s="1"/>
  <c r="L47" i="13"/>
  <c r="L64" i="13" s="1"/>
  <c r="K47" i="13"/>
  <c r="J47" i="13"/>
  <c r="I47" i="13"/>
  <c r="I64" i="13" s="1"/>
  <c r="H47" i="13"/>
  <c r="H64" i="13" s="1"/>
  <c r="G47" i="13"/>
  <c r="G64" i="13" s="1"/>
  <c r="F47" i="13"/>
  <c r="F64" i="13" s="1"/>
  <c r="E47" i="13"/>
  <c r="E64" i="13" s="1"/>
  <c r="D47" i="13"/>
  <c r="D64" i="13" s="1"/>
  <c r="C47" i="13"/>
  <c r="B47" i="13"/>
  <c r="N46" i="13"/>
  <c r="N45" i="13"/>
  <c r="N44" i="13"/>
  <c r="N43" i="13"/>
  <c r="N42" i="13"/>
  <c r="N41" i="13"/>
  <c r="N40" i="13"/>
  <c r="N39" i="13"/>
  <c r="N38" i="13"/>
  <c r="N37" i="13"/>
  <c r="N36" i="13"/>
  <c r="N35" i="13"/>
  <c r="N34" i="13"/>
  <c r="N33" i="13"/>
  <c r="M30" i="13"/>
  <c r="L30" i="13"/>
  <c r="K30" i="13"/>
  <c r="J30" i="13"/>
  <c r="I30" i="13"/>
  <c r="H30" i="13"/>
  <c r="G30" i="13"/>
  <c r="F30" i="13"/>
  <c r="E30" i="13"/>
  <c r="D30" i="13"/>
  <c r="C30" i="13"/>
  <c r="B30" i="13"/>
  <c r="N29" i="13"/>
  <c r="N28" i="13"/>
  <c r="N27" i="13"/>
  <c r="N30" i="13" s="1"/>
  <c r="M26" i="13"/>
  <c r="L26" i="13"/>
  <c r="K26" i="13"/>
  <c r="J26" i="13"/>
  <c r="I26" i="13"/>
  <c r="H26" i="13"/>
  <c r="G26" i="13"/>
  <c r="F26" i="13"/>
  <c r="E26" i="13"/>
  <c r="D26" i="13"/>
  <c r="C26" i="13"/>
  <c r="B26" i="13"/>
  <c r="N25" i="13"/>
  <c r="N24" i="13"/>
  <c r="N23" i="13"/>
  <c r="N22" i="13"/>
  <c r="N26" i="13" s="1"/>
  <c r="M20" i="13"/>
  <c r="M31" i="13" s="1"/>
  <c r="L20" i="13"/>
  <c r="L31" i="13" s="1"/>
  <c r="K20" i="13"/>
  <c r="K31" i="13" s="1"/>
  <c r="J20" i="13"/>
  <c r="J31" i="13" s="1"/>
  <c r="I20" i="13"/>
  <c r="I31" i="13" s="1"/>
  <c r="H20" i="13"/>
  <c r="H31" i="13" s="1"/>
  <c r="G20" i="13"/>
  <c r="F20" i="13"/>
  <c r="E20" i="13"/>
  <c r="E31" i="13" s="1"/>
  <c r="D20" i="13"/>
  <c r="D31" i="13" s="1"/>
  <c r="C20" i="13"/>
  <c r="C31" i="13" s="1"/>
  <c r="B20" i="13"/>
  <c r="B31" i="13" s="1"/>
  <c r="N19" i="13"/>
  <c r="N18" i="13"/>
  <c r="N17" i="13"/>
  <c r="N16" i="13"/>
  <c r="N15" i="13"/>
  <c r="N14" i="13"/>
  <c r="N13" i="13"/>
  <c r="N12" i="13"/>
  <c r="N11" i="13"/>
  <c r="N10" i="13"/>
  <c r="N9" i="13"/>
  <c r="N8" i="13"/>
  <c r="N7" i="13"/>
  <c r="N6" i="13"/>
  <c r="AJ132" i="12"/>
  <c r="AG132" i="12"/>
  <c r="AD132" i="12"/>
  <c r="AA132" i="12"/>
  <c r="X132" i="12"/>
  <c r="U132" i="12"/>
  <c r="R132" i="12"/>
  <c r="O132" i="12"/>
  <c r="L132" i="12"/>
  <c r="I132" i="12"/>
  <c r="F132" i="12"/>
  <c r="C132" i="12"/>
  <c r="AJ131" i="12"/>
  <c r="AG131" i="12"/>
  <c r="AD131" i="12"/>
  <c r="AA131" i="12"/>
  <c r="X131" i="12"/>
  <c r="U131" i="12"/>
  <c r="R131" i="12"/>
  <c r="O131" i="12"/>
  <c r="L131" i="12"/>
  <c r="I131" i="12"/>
  <c r="F131" i="12"/>
  <c r="C131" i="12"/>
  <c r="AJ130" i="12"/>
  <c r="AG130" i="12"/>
  <c r="AD130" i="12"/>
  <c r="AA130" i="12"/>
  <c r="X130" i="12"/>
  <c r="U130" i="12"/>
  <c r="R130" i="12"/>
  <c r="O130" i="12"/>
  <c r="L130" i="12"/>
  <c r="I130" i="12"/>
  <c r="F130" i="12"/>
  <c r="C130" i="12"/>
  <c r="AJ129" i="12"/>
  <c r="AG129" i="12"/>
  <c r="AD129" i="12"/>
  <c r="AA129" i="12"/>
  <c r="X129" i="12"/>
  <c r="U129" i="12"/>
  <c r="R129" i="12"/>
  <c r="O129" i="12"/>
  <c r="L129" i="12"/>
  <c r="I129" i="12"/>
  <c r="F129" i="12"/>
  <c r="C129" i="12"/>
  <c r="AI127" i="12"/>
  <c r="AF127" i="12"/>
  <c r="AC127" i="12"/>
  <c r="Z127" i="12"/>
  <c r="W127" i="12"/>
  <c r="T127" i="12"/>
  <c r="Q127" i="12"/>
  <c r="N127" i="12"/>
  <c r="K127" i="12"/>
  <c r="H127" i="12"/>
  <c r="E127" i="12"/>
  <c r="B127" i="12"/>
  <c r="AI125" i="12"/>
  <c r="AF125" i="12"/>
  <c r="AC125" i="12"/>
  <c r="Z125" i="12"/>
  <c r="W125" i="12"/>
  <c r="T125" i="12"/>
  <c r="Q125" i="12"/>
  <c r="N125" i="12"/>
  <c r="K125" i="12"/>
  <c r="H125" i="12"/>
  <c r="E125" i="12"/>
  <c r="B125" i="12"/>
  <c r="AI123" i="12"/>
  <c r="AF123" i="12"/>
  <c r="AC123" i="12"/>
  <c r="Z123" i="12"/>
  <c r="W123" i="12"/>
  <c r="T123" i="12"/>
  <c r="Q123" i="12"/>
  <c r="N123" i="12"/>
  <c r="K123" i="12"/>
  <c r="H123" i="12"/>
  <c r="E123" i="12"/>
  <c r="B123" i="12"/>
  <c r="B65" i="12"/>
  <c r="M63" i="12"/>
  <c r="L63" i="12"/>
  <c r="K63" i="12"/>
  <c r="J63" i="12"/>
  <c r="I63" i="12"/>
  <c r="H63" i="12"/>
  <c r="G63" i="12"/>
  <c r="F63" i="12"/>
  <c r="E63" i="12"/>
  <c r="D63" i="12"/>
  <c r="C63" i="12"/>
  <c r="B63" i="12"/>
  <c r="N62" i="12"/>
  <c r="N61" i="12"/>
  <c r="N60" i="12"/>
  <c r="N59" i="12"/>
  <c r="M58" i="12"/>
  <c r="L58" i="12"/>
  <c r="K58" i="12"/>
  <c r="J58" i="12"/>
  <c r="I58" i="12"/>
  <c r="H58" i="12"/>
  <c r="G58" i="12"/>
  <c r="F58" i="12"/>
  <c r="E58" i="12"/>
  <c r="D58" i="12"/>
  <c r="C58" i="12"/>
  <c r="B58" i="12"/>
  <c r="N57" i="12"/>
  <c r="N56" i="12"/>
  <c r="N55" i="12"/>
  <c r="M53" i="12"/>
  <c r="L53" i="12"/>
  <c r="K53" i="12"/>
  <c r="J53" i="12"/>
  <c r="I53" i="12"/>
  <c r="H53" i="12"/>
  <c r="G53" i="12"/>
  <c r="F53" i="12"/>
  <c r="E53" i="12"/>
  <c r="D53" i="12"/>
  <c r="C53" i="12"/>
  <c r="B53" i="12"/>
  <c r="N52" i="12"/>
  <c r="N51" i="12"/>
  <c r="N50" i="12"/>
  <c r="N49" i="12"/>
  <c r="N48" i="12"/>
  <c r="M47" i="12"/>
  <c r="M64" i="12" s="1"/>
  <c r="L47" i="12"/>
  <c r="K47" i="12"/>
  <c r="K64" i="12" s="1"/>
  <c r="J47" i="12"/>
  <c r="J64" i="12" s="1"/>
  <c r="I47" i="12"/>
  <c r="I64" i="12" s="1"/>
  <c r="H47" i="12"/>
  <c r="H64" i="12" s="1"/>
  <c r="G47" i="12"/>
  <c r="G64" i="12" s="1"/>
  <c r="F47" i="12"/>
  <c r="F64" i="12" s="1"/>
  <c r="E47" i="12"/>
  <c r="E64" i="12" s="1"/>
  <c r="D47" i="12"/>
  <c r="C47" i="12"/>
  <c r="C64" i="12" s="1"/>
  <c r="B47" i="12"/>
  <c r="B64" i="12" s="1"/>
  <c r="N46" i="12"/>
  <c r="N45" i="12"/>
  <c r="N44" i="12"/>
  <c r="N43" i="12"/>
  <c r="N42" i="12"/>
  <c r="N41" i="12"/>
  <c r="N40" i="12"/>
  <c r="N39" i="12"/>
  <c r="N38" i="12"/>
  <c r="N37" i="12"/>
  <c r="N36" i="12"/>
  <c r="N35" i="12"/>
  <c r="N34" i="12"/>
  <c r="N33" i="12"/>
  <c r="M30" i="12"/>
  <c r="L30" i="12"/>
  <c r="K30" i="12"/>
  <c r="J30" i="12"/>
  <c r="I30" i="12"/>
  <c r="H30" i="12"/>
  <c r="G30" i="12"/>
  <c r="F30" i="12"/>
  <c r="E30" i="12"/>
  <c r="D30" i="12"/>
  <c r="C30" i="12"/>
  <c r="B30" i="12"/>
  <c r="N29" i="12"/>
  <c r="N28" i="12"/>
  <c r="N27" i="12"/>
  <c r="M26" i="12"/>
  <c r="L26" i="12"/>
  <c r="K26" i="12"/>
  <c r="J26" i="12"/>
  <c r="I26" i="12"/>
  <c r="H26" i="12"/>
  <c r="G26" i="12"/>
  <c r="F26" i="12"/>
  <c r="E26" i="12"/>
  <c r="D26" i="12"/>
  <c r="C26" i="12"/>
  <c r="B26" i="12"/>
  <c r="N25" i="12"/>
  <c r="N24" i="12"/>
  <c r="N23" i="12"/>
  <c r="N22" i="12"/>
  <c r="M20" i="12"/>
  <c r="M31" i="12" s="1"/>
  <c r="L20" i="12"/>
  <c r="K20" i="12"/>
  <c r="K31" i="12" s="1"/>
  <c r="K66" i="12" s="1"/>
  <c r="J20" i="12"/>
  <c r="J31" i="12" s="1"/>
  <c r="I20" i="12"/>
  <c r="I31" i="12" s="1"/>
  <c r="H20" i="12"/>
  <c r="G20" i="12"/>
  <c r="G31" i="12" s="1"/>
  <c r="G66" i="12" s="1"/>
  <c r="F20" i="12"/>
  <c r="F31" i="12" s="1"/>
  <c r="E20" i="12"/>
  <c r="E31" i="12" s="1"/>
  <c r="D20" i="12"/>
  <c r="C20" i="12"/>
  <c r="C31" i="12" s="1"/>
  <c r="B20" i="12"/>
  <c r="B31" i="12" s="1"/>
  <c r="N19" i="12"/>
  <c r="N18" i="12"/>
  <c r="N17" i="12"/>
  <c r="N16" i="12"/>
  <c r="N15" i="12"/>
  <c r="N14" i="12"/>
  <c r="N13" i="12"/>
  <c r="N12" i="12"/>
  <c r="N11" i="12"/>
  <c r="N10" i="12"/>
  <c r="N9" i="12"/>
  <c r="N8" i="12"/>
  <c r="N7" i="12"/>
  <c r="N6" i="12"/>
  <c r="N26" i="12" l="1"/>
  <c r="N30" i="12"/>
  <c r="D64" i="12"/>
  <c r="N64" i="12" s="1"/>
  <c r="Z11" i="12" s="1"/>
  <c r="L64" i="12"/>
  <c r="C64" i="13"/>
  <c r="C66" i="13" s="1"/>
  <c r="K64" i="13"/>
  <c r="K66" i="13" s="1"/>
  <c r="C64" i="14"/>
  <c r="K64" i="14"/>
  <c r="G31" i="13"/>
  <c r="G66" i="13" s="1"/>
  <c r="N30" i="14"/>
  <c r="N53" i="12"/>
  <c r="N53" i="13"/>
  <c r="N47" i="13"/>
  <c r="S11" i="13" s="1"/>
  <c r="J66" i="13"/>
  <c r="F31" i="13"/>
  <c r="F66" i="13" s="1"/>
  <c r="B64" i="13"/>
  <c r="N64" i="13" s="1"/>
  <c r="Z11" i="13" s="1"/>
  <c r="J64" i="13"/>
  <c r="B64" i="14"/>
  <c r="B66" i="14" s="1"/>
  <c r="J64" i="14"/>
  <c r="N58" i="12"/>
  <c r="C66" i="12"/>
  <c r="N63" i="12"/>
  <c r="I66" i="12"/>
  <c r="M66" i="12"/>
  <c r="F66" i="12"/>
  <c r="J66" i="12"/>
  <c r="E66" i="12"/>
  <c r="N47" i="12"/>
  <c r="R10" i="12"/>
  <c r="D31" i="12"/>
  <c r="H31" i="12"/>
  <c r="H66" i="12" s="1"/>
  <c r="L31" i="12"/>
  <c r="L66" i="12" s="1"/>
  <c r="R10" i="13"/>
  <c r="N63" i="13"/>
  <c r="H66" i="13"/>
  <c r="L66" i="13"/>
  <c r="E66" i="13"/>
  <c r="I66" i="13"/>
  <c r="M66" i="13"/>
  <c r="D66" i="13"/>
  <c r="G64" i="14"/>
  <c r="N63" i="14"/>
  <c r="N58" i="14"/>
  <c r="E64" i="14"/>
  <c r="I64" i="14"/>
  <c r="I66" i="14" s="1"/>
  <c r="M64" i="14"/>
  <c r="M66" i="14" s="1"/>
  <c r="N53" i="14"/>
  <c r="N47" i="14"/>
  <c r="S11" i="14" s="1"/>
  <c r="B31" i="14"/>
  <c r="J31" i="14"/>
  <c r="J66" i="14" s="1"/>
  <c r="C31" i="14"/>
  <c r="C66" i="14" s="1"/>
  <c r="D31" i="14"/>
  <c r="D66" i="14" s="1"/>
  <c r="H31" i="14"/>
  <c r="L31" i="14"/>
  <c r="F31" i="14"/>
  <c r="F66" i="14" s="1"/>
  <c r="G31" i="14"/>
  <c r="G66" i="14" s="1"/>
  <c r="K31" i="14"/>
  <c r="K66" i="14" s="1"/>
  <c r="N26" i="14"/>
  <c r="N20" i="14"/>
  <c r="R10" i="14"/>
  <c r="H66" i="14"/>
  <c r="L66" i="14"/>
  <c r="B66" i="13"/>
  <c r="N20" i="13"/>
  <c r="N31" i="13" s="1"/>
  <c r="B67" i="12"/>
  <c r="B66" i="12"/>
  <c r="N20" i="12"/>
  <c r="N31" i="12" s="1"/>
  <c r="N62" i="1"/>
  <c r="C63" i="1"/>
  <c r="D63" i="1"/>
  <c r="E63" i="1"/>
  <c r="F63" i="1"/>
  <c r="G63" i="1"/>
  <c r="H63" i="1"/>
  <c r="I63" i="1"/>
  <c r="J63" i="1"/>
  <c r="K63" i="1"/>
  <c r="L63" i="1"/>
  <c r="M63" i="1"/>
  <c r="B63" i="1"/>
  <c r="B20" i="1"/>
  <c r="C20" i="1"/>
  <c r="E20" i="1"/>
  <c r="F20" i="1"/>
  <c r="G20" i="1"/>
  <c r="H20" i="1"/>
  <c r="I20" i="1"/>
  <c r="J20" i="1"/>
  <c r="K20" i="1"/>
  <c r="L20" i="1"/>
  <c r="M20" i="1"/>
  <c r="D20" i="1"/>
  <c r="C58" i="1"/>
  <c r="D58" i="1"/>
  <c r="E58" i="1"/>
  <c r="F58" i="1"/>
  <c r="G58" i="1"/>
  <c r="H58" i="1"/>
  <c r="I58" i="1"/>
  <c r="J58" i="1"/>
  <c r="K58" i="1"/>
  <c r="L58" i="1"/>
  <c r="M58" i="1"/>
  <c r="B58" i="1"/>
  <c r="C53" i="1"/>
  <c r="D53" i="1"/>
  <c r="E53" i="1"/>
  <c r="F53" i="1"/>
  <c r="G53" i="1"/>
  <c r="H53" i="1"/>
  <c r="I53" i="1"/>
  <c r="J53" i="1"/>
  <c r="K53" i="1"/>
  <c r="L53" i="1"/>
  <c r="M53" i="1"/>
  <c r="B53" i="1"/>
  <c r="C47" i="1"/>
  <c r="C64" i="1" s="1"/>
  <c r="D47" i="1"/>
  <c r="D64" i="1" s="1"/>
  <c r="E47" i="1"/>
  <c r="F47" i="1"/>
  <c r="G47" i="1"/>
  <c r="H47" i="1"/>
  <c r="I47" i="1"/>
  <c r="J47" i="1"/>
  <c r="K47" i="1"/>
  <c r="K64" i="1" s="1"/>
  <c r="L47" i="1"/>
  <c r="L64" i="1" s="1"/>
  <c r="M47" i="1"/>
  <c r="B47" i="1"/>
  <c r="C30" i="1"/>
  <c r="D30" i="1"/>
  <c r="E30" i="1"/>
  <c r="F30" i="1"/>
  <c r="G30" i="1"/>
  <c r="H30" i="1"/>
  <c r="I30" i="1"/>
  <c r="J30" i="1"/>
  <c r="K30" i="1"/>
  <c r="L30" i="1"/>
  <c r="M30" i="1"/>
  <c r="B30" i="1"/>
  <c r="C26" i="1"/>
  <c r="D26" i="1"/>
  <c r="E26" i="1"/>
  <c r="F26" i="1"/>
  <c r="F31" i="1" s="1"/>
  <c r="G26" i="1"/>
  <c r="H26" i="1"/>
  <c r="I26" i="1"/>
  <c r="J26" i="1"/>
  <c r="K26" i="1"/>
  <c r="L26" i="1"/>
  <c r="L31" i="1" s="1"/>
  <c r="M26" i="1"/>
  <c r="B26" i="1"/>
  <c r="D66" i="12" l="1"/>
  <c r="S11" i="12"/>
  <c r="B67" i="13"/>
  <c r="N31" i="14"/>
  <c r="Y10" i="14" s="1"/>
  <c r="B67" i="14"/>
  <c r="C4" i="14" s="1"/>
  <c r="S12" i="13"/>
  <c r="H31" i="1"/>
  <c r="H64" i="1"/>
  <c r="S12" i="12"/>
  <c r="D31" i="1"/>
  <c r="N64" i="14"/>
  <c r="Z11" i="14" s="1"/>
  <c r="S12" i="14"/>
  <c r="E66" i="14"/>
  <c r="N66" i="13"/>
  <c r="Y10" i="13"/>
  <c r="Z12" i="13" s="1"/>
  <c r="C4" i="13"/>
  <c r="B134" i="13"/>
  <c r="C134" i="13" s="1"/>
  <c r="N66" i="12"/>
  <c r="Y10" i="12"/>
  <c r="Z12" i="12" s="1"/>
  <c r="C4" i="12"/>
  <c r="B134" i="12"/>
  <c r="C134" i="12" s="1"/>
  <c r="C31" i="1"/>
  <c r="B31" i="1"/>
  <c r="M31" i="1"/>
  <c r="I31" i="1"/>
  <c r="E31" i="1"/>
  <c r="G64" i="1"/>
  <c r="K31" i="1"/>
  <c r="G31" i="1"/>
  <c r="J31" i="1"/>
  <c r="B64" i="1"/>
  <c r="J64" i="1"/>
  <c r="F64" i="1"/>
  <c r="M64" i="1"/>
  <c r="I64" i="1"/>
  <c r="E64" i="1"/>
  <c r="B134" i="14" l="1"/>
  <c r="C134" i="14" s="1"/>
  <c r="Z12" i="14"/>
  <c r="N66" i="14"/>
  <c r="C67" i="14"/>
  <c r="C65" i="14"/>
  <c r="C65" i="13"/>
  <c r="C67" i="13"/>
  <c r="C67" i="12"/>
  <c r="C65" i="12"/>
  <c r="D4" i="14" l="1"/>
  <c r="E134" i="14"/>
  <c r="F134" i="14" s="1"/>
  <c r="E134" i="13"/>
  <c r="F134" i="13" s="1"/>
  <c r="D4" i="13"/>
  <c r="E134" i="12"/>
  <c r="F134" i="12" s="1"/>
  <c r="D4" i="12"/>
  <c r="D134" i="14" l="1"/>
  <c r="D67" i="14"/>
  <c r="D65" i="14"/>
  <c r="D67" i="13"/>
  <c r="D65" i="13"/>
  <c r="D134" i="13"/>
  <c r="D67" i="12"/>
  <c r="D65" i="12"/>
  <c r="D134" i="12"/>
  <c r="H134" i="14" l="1"/>
  <c r="I134" i="14" s="1"/>
  <c r="E4" i="14"/>
  <c r="H134" i="13"/>
  <c r="I134" i="13" s="1"/>
  <c r="E4" i="13"/>
  <c r="H134" i="12"/>
  <c r="I134" i="12" s="1"/>
  <c r="E4" i="12"/>
  <c r="N34" i="1"/>
  <c r="N35" i="1"/>
  <c r="N36" i="1"/>
  <c r="N37" i="1"/>
  <c r="N38" i="1"/>
  <c r="N39" i="1"/>
  <c r="N40" i="1"/>
  <c r="N41" i="1"/>
  <c r="N42" i="1"/>
  <c r="N43" i="1"/>
  <c r="N44" i="1"/>
  <c r="N45" i="1"/>
  <c r="N46" i="1"/>
  <c r="N48" i="1"/>
  <c r="N49" i="1"/>
  <c r="N50" i="1"/>
  <c r="N51" i="1"/>
  <c r="N52" i="1"/>
  <c r="N33" i="1"/>
  <c r="N7" i="1"/>
  <c r="N8" i="1"/>
  <c r="N9" i="1"/>
  <c r="N10" i="1"/>
  <c r="N11" i="1"/>
  <c r="N12" i="1"/>
  <c r="N13" i="1"/>
  <c r="N14" i="1"/>
  <c r="N15" i="1"/>
  <c r="N16" i="1"/>
  <c r="N17" i="1"/>
  <c r="N18" i="1"/>
  <c r="N19" i="1"/>
  <c r="N22" i="1"/>
  <c r="N23" i="1"/>
  <c r="N24" i="1"/>
  <c r="N25" i="1"/>
  <c r="N27" i="1"/>
  <c r="N28" i="1"/>
  <c r="N29" i="1"/>
  <c r="N6" i="1"/>
  <c r="E65" i="14" l="1"/>
  <c r="E67" i="14"/>
  <c r="G134" i="14"/>
  <c r="E65" i="13"/>
  <c r="E67" i="13"/>
  <c r="G134" i="13"/>
  <c r="E65" i="12"/>
  <c r="E67" i="12"/>
  <c r="G134" i="12"/>
  <c r="N53" i="1"/>
  <c r="N20" i="1"/>
  <c r="N47" i="1"/>
  <c r="S11" i="1" s="1"/>
  <c r="N30" i="1"/>
  <c r="N26" i="1"/>
  <c r="R10" i="1"/>
  <c r="K134" i="14" l="1"/>
  <c r="L134" i="14" s="1"/>
  <c r="F4" i="14"/>
  <c r="K134" i="13"/>
  <c r="L134" i="13" s="1"/>
  <c r="F4" i="13"/>
  <c r="F4" i="12"/>
  <c r="K134" i="12"/>
  <c r="L134" i="12" s="1"/>
  <c r="N31" i="1"/>
  <c r="Y10" i="1" s="1"/>
  <c r="E127" i="1"/>
  <c r="F65" i="14" l="1"/>
  <c r="F67" i="14"/>
  <c r="J134" i="14"/>
  <c r="F67" i="13"/>
  <c r="F65" i="13"/>
  <c r="J134" i="13"/>
  <c r="J134" i="12"/>
  <c r="F65" i="12"/>
  <c r="F67" i="12"/>
  <c r="N56" i="1"/>
  <c r="AJ132" i="1"/>
  <c r="AJ131" i="1"/>
  <c r="AG131" i="1"/>
  <c r="AD131" i="1"/>
  <c r="AA131" i="1"/>
  <c r="X131" i="1"/>
  <c r="U131" i="1"/>
  <c r="R131" i="1"/>
  <c r="O131" i="1"/>
  <c r="L131" i="1"/>
  <c r="I131" i="1"/>
  <c r="F131" i="1"/>
  <c r="C131" i="1"/>
  <c r="G4" i="14" l="1"/>
  <c r="N134" i="14"/>
  <c r="O134" i="14" s="1"/>
  <c r="G4" i="13"/>
  <c r="N134" i="13"/>
  <c r="O134" i="13" s="1"/>
  <c r="G4" i="12"/>
  <c r="N134" i="12"/>
  <c r="O134" i="12" s="1"/>
  <c r="M134" i="14" l="1"/>
  <c r="G67" i="14"/>
  <c r="G65" i="14"/>
  <c r="M134" i="13"/>
  <c r="G67" i="13"/>
  <c r="G65" i="13"/>
  <c r="M134" i="12"/>
  <c r="G67" i="12"/>
  <c r="G65" i="12"/>
  <c r="Q134" i="14" l="1"/>
  <c r="R134" i="14" s="1"/>
  <c r="H4" i="14"/>
  <c r="Q134" i="13"/>
  <c r="R134" i="13" s="1"/>
  <c r="H4" i="13"/>
  <c r="Q134" i="12"/>
  <c r="R134" i="12" s="1"/>
  <c r="H4" i="12"/>
  <c r="H67" i="14" l="1"/>
  <c r="H65" i="14"/>
  <c r="P134" i="14"/>
  <c r="H67" i="13"/>
  <c r="H65" i="13"/>
  <c r="P134" i="13"/>
  <c r="H67" i="12"/>
  <c r="H65" i="12"/>
  <c r="P134" i="12"/>
  <c r="C130" i="1"/>
  <c r="C132" i="1"/>
  <c r="C129" i="1"/>
  <c r="AF127" i="1"/>
  <c r="E123" i="1"/>
  <c r="H123" i="1"/>
  <c r="K123" i="1"/>
  <c r="N123" i="1"/>
  <c r="Q123" i="1"/>
  <c r="T123" i="1"/>
  <c r="W123" i="1"/>
  <c r="Z123" i="1"/>
  <c r="AC123" i="1"/>
  <c r="AF123" i="1"/>
  <c r="AI123" i="1"/>
  <c r="E125" i="1"/>
  <c r="H125" i="1"/>
  <c r="K125" i="1"/>
  <c r="N125" i="1"/>
  <c r="Q125" i="1"/>
  <c r="T125" i="1"/>
  <c r="W125" i="1"/>
  <c r="Z125" i="1"/>
  <c r="AC125" i="1"/>
  <c r="AF125" i="1"/>
  <c r="AI125" i="1"/>
  <c r="H127" i="1"/>
  <c r="K127" i="1"/>
  <c r="N127" i="1"/>
  <c r="Q127" i="1"/>
  <c r="T127" i="1"/>
  <c r="W127" i="1"/>
  <c r="Z127" i="1"/>
  <c r="AC127" i="1"/>
  <c r="AI127" i="1"/>
  <c r="F129" i="1"/>
  <c r="I129" i="1"/>
  <c r="U129" i="1"/>
  <c r="I130" i="1"/>
  <c r="L130" i="1"/>
  <c r="R130" i="1"/>
  <c r="U130" i="1"/>
  <c r="X130" i="1"/>
  <c r="AG130" i="1"/>
  <c r="AJ130" i="1"/>
  <c r="F132" i="1"/>
  <c r="I132" i="1"/>
  <c r="L132" i="1"/>
  <c r="O132" i="1"/>
  <c r="R132" i="1"/>
  <c r="U132" i="1"/>
  <c r="X132" i="1"/>
  <c r="AA132" i="1"/>
  <c r="AD132" i="1"/>
  <c r="AG132" i="1"/>
  <c r="B127" i="1"/>
  <c r="B125" i="1"/>
  <c r="B123" i="1"/>
  <c r="AJ129" i="1"/>
  <c r="AD130" i="1"/>
  <c r="AA130" i="1"/>
  <c r="AA129" i="1"/>
  <c r="R129" i="1"/>
  <c r="O129" i="1"/>
  <c r="O130" i="1"/>
  <c r="L129" i="1"/>
  <c r="F130" i="1"/>
  <c r="N57" i="1"/>
  <c r="N59" i="1"/>
  <c r="N60" i="1"/>
  <c r="N61" i="1"/>
  <c r="N55" i="1"/>
  <c r="B65" i="1"/>
  <c r="AD129" i="1"/>
  <c r="X129" i="1"/>
  <c r="AG129" i="1"/>
  <c r="N58" i="1" l="1"/>
  <c r="T134" i="14"/>
  <c r="U134" i="14" s="1"/>
  <c r="I4" i="14"/>
  <c r="T134" i="13"/>
  <c r="U134" i="13" s="1"/>
  <c r="I4" i="13"/>
  <c r="T134" i="12"/>
  <c r="U134" i="12" s="1"/>
  <c r="I4" i="12"/>
  <c r="N63" i="1"/>
  <c r="N64" i="1"/>
  <c r="Z11" i="1" s="1"/>
  <c r="Z12" i="1" s="1"/>
  <c r="I66" i="1"/>
  <c r="J66" i="1"/>
  <c r="D66" i="1"/>
  <c r="F66" i="1"/>
  <c r="B67" i="1"/>
  <c r="C4" i="1" s="1"/>
  <c r="E66" i="1"/>
  <c r="K66" i="1"/>
  <c r="G66" i="1"/>
  <c r="M66" i="1"/>
  <c r="B66" i="1"/>
  <c r="C66" i="1"/>
  <c r="L66" i="1"/>
  <c r="H66" i="1"/>
  <c r="I65" i="14" l="1"/>
  <c r="I67" i="14"/>
  <c r="S134" i="14"/>
  <c r="I65" i="13"/>
  <c r="I67" i="13"/>
  <c r="S134" i="13"/>
  <c r="S134" i="12"/>
  <c r="I65" i="12"/>
  <c r="I67" i="12"/>
  <c r="N66" i="1"/>
  <c r="S12" i="1"/>
  <c r="B134" i="1"/>
  <c r="C134" i="1" s="1"/>
  <c r="C65" i="1"/>
  <c r="C67" i="1"/>
  <c r="D4" i="1" s="1"/>
  <c r="W134" i="14" l="1"/>
  <c r="X134" i="14" s="1"/>
  <c r="J4" i="14"/>
  <c r="W134" i="13"/>
  <c r="X134" i="13" s="1"/>
  <c r="J4" i="13"/>
  <c r="J4" i="12"/>
  <c r="W134" i="12"/>
  <c r="X134" i="12" s="1"/>
  <c r="E134" i="1"/>
  <c r="F134" i="1" s="1"/>
  <c r="D65" i="1"/>
  <c r="D67" i="1"/>
  <c r="E4" i="1" s="1"/>
  <c r="V134" i="14" l="1"/>
  <c r="J67" i="14"/>
  <c r="J65" i="14"/>
  <c r="J67" i="13"/>
  <c r="J65" i="13"/>
  <c r="V134" i="13"/>
  <c r="V134" i="12"/>
  <c r="J67" i="12"/>
  <c r="J65" i="12"/>
  <c r="D134" i="1"/>
  <c r="H134" i="1"/>
  <c r="I134" i="1" s="1"/>
  <c r="G134" i="1" s="1"/>
  <c r="K4" i="14" l="1"/>
  <c r="Z134" i="14"/>
  <c r="AA134" i="14" s="1"/>
  <c r="K4" i="13"/>
  <c r="Z134" i="13"/>
  <c r="AA134" i="13" s="1"/>
  <c r="K4" i="12"/>
  <c r="Z134" i="12"/>
  <c r="AA134" i="12" s="1"/>
  <c r="E67" i="1"/>
  <c r="F4" i="1" s="1"/>
  <c r="E65" i="1"/>
  <c r="Y134" i="14" l="1"/>
  <c r="K67" i="14"/>
  <c r="K65" i="14"/>
  <c r="K67" i="13"/>
  <c r="K65" i="13"/>
  <c r="Y134" i="13"/>
  <c r="Y134" i="12"/>
  <c r="K67" i="12"/>
  <c r="K65" i="12"/>
  <c r="K134" i="1"/>
  <c r="L134" i="1" s="1"/>
  <c r="L4" i="14" l="1"/>
  <c r="AC134" i="14"/>
  <c r="AD134" i="14" s="1"/>
  <c r="AC134" i="13"/>
  <c r="AD134" i="13" s="1"/>
  <c r="L4" i="13"/>
  <c r="AC134" i="12"/>
  <c r="AD134" i="12" s="1"/>
  <c r="L4" i="12"/>
  <c r="J134" i="1"/>
  <c r="F65" i="1"/>
  <c r="F67" i="1"/>
  <c r="L67" i="14" l="1"/>
  <c r="L65" i="14"/>
  <c r="AB134" i="14"/>
  <c r="AB134" i="13"/>
  <c r="L67" i="13"/>
  <c r="L65" i="13"/>
  <c r="L67" i="12"/>
  <c r="L65" i="12"/>
  <c r="AB134" i="12"/>
  <c r="N134" i="1"/>
  <c r="O134" i="1" s="1"/>
  <c r="G4" i="1"/>
  <c r="AF134" i="14" l="1"/>
  <c r="AG134" i="14" s="1"/>
  <c r="M4" i="14"/>
  <c r="AF134" i="13"/>
  <c r="AG134" i="13" s="1"/>
  <c r="M4" i="13"/>
  <c r="AF134" i="12"/>
  <c r="AG134" i="12" s="1"/>
  <c r="M4" i="12"/>
  <c r="M134" i="1"/>
  <c r="G67" i="1"/>
  <c r="H4" i="1" s="1"/>
  <c r="G65" i="1"/>
  <c r="AE134" i="14" l="1"/>
  <c r="M65" i="14"/>
  <c r="M67" i="14"/>
  <c r="AI134" i="14" s="1"/>
  <c r="AJ134" i="14" s="1"/>
  <c r="AH134" i="14" s="1"/>
  <c r="AE134" i="13"/>
  <c r="M65" i="13"/>
  <c r="M67" i="13"/>
  <c r="AI134" i="13" s="1"/>
  <c r="AJ134" i="13" s="1"/>
  <c r="AH134" i="13" s="1"/>
  <c r="M65" i="12"/>
  <c r="M67" i="12"/>
  <c r="AI134" i="12" s="1"/>
  <c r="AJ134" i="12" s="1"/>
  <c r="AH134" i="12" s="1"/>
  <c r="AE134" i="12"/>
  <c r="Q134" i="1"/>
  <c r="R134" i="1" s="1"/>
  <c r="P134" i="1" l="1"/>
  <c r="H65" i="1"/>
  <c r="H67" i="1"/>
  <c r="T134" i="1" l="1"/>
  <c r="U134" i="1" s="1"/>
  <c r="I4" i="1"/>
  <c r="S134" i="1" l="1"/>
  <c r="I67" i="1"/>
  <c r="I65" i="1"/>
  <c r="W134" i="1" l="1"/>
  <c r="X134" i="1" s="1"/>
  <c r="J4" i="1"/>
  <c r="V134" i="1" l="1"/>
  <c r="J65" i="1"/>
  <c r="J67" i="1"/>
  <c r="K4" i="1" l="1"/>
  <c r="Z134" i="1"/>
  <c r="AA134" i="1" s="1"/>
  <c r="Y134" i="1" l="1"/>
  <c r="K65" i="1"/>
  <c r="K67" i="1"/>
  <c r="L4" i="1" l="1"/>
  <c r="AC134" i="1"/>
  <c r="AD134" i="1" s="1"/>
  <c r="AB134" i="1" l="1"/>
  <c r="L67" i="1"/>
  <c r="L65" i="1"/>
  <c r="M4" i="1" l="1"/>
  <c r="AF134" i="1"/>
  <c r="AG134" i="1" s="1"/>
  <c r="AE134" i="1" l="1"/>
  <c r="M65" i="1"/>
  <c r="M67" i="1"/>
  <c r="AI134" i="1" s="1"/>
  <c r="AJ134" i="1" s="1"/>
  <c r="AH134" i="1" s="1"/>
</calcChain>
</file>

<file path=xl/sharedStrings.xml><?xml version="1.0" encoding="utf-8"?>
<sst xmlns="http://schemas.openxmlformats.org/spreadsheetml/2006/main" count="450" uniqueCount="108">
  <si>
    <t>Jänner</t>
  </si>
  <si>
    <t>Anfangsstand</t>
  </si>
  <si>
    <t>Getreideverkauf</t>
  </si>
  <si>
    <t>Rinderverkauf</t>
  </si>
  <si>
    <t>Schweine</t>
  </si>
  <si>
    <t>Ferkel</t>
  </si>
  <si>
    <t>Direktvermarktung</t>
  </si>
  <si>
    <t>Holzverkauf</t>
  </si>
  <si>
    <t>Anlagenverkauf</t>
  </si>
  <si>
    <t xml:space="preserve">Maschinenring </t>
  </si>
  <si>
    <t>sonstige Einzahlungen</t>
  </si>
  <si>
    <t>außerlandw. Einzahlungen</t>
  </si>
  <si>
    <t>Sozialversicherung</t>
  </si>
  <si>
    <t>Privatbedarf</t>
  </si>
  <si>
    <t>Grundfutterverkauf</t>
  </si>
  <si>
    <t>Rinderzukauf</t>
  </si>
  <si>
    <t>Kraftftutter</t>
  </si>
  <si>
    <t>Grundfutterzukauf</t>
  </si>
  <si>
    <t>Tierarzt u. Besamungen</t>
  </si>
  <si>
    <t>sonst. Kosten Tierhaltung</t>
  </si>
  <si>
    <t>Strom</t>
  </si>
  <si>
    <t>Treibstoff</t>
  </si>
  <si>
    <t>Betriebsversicherungen</t>
  </si>
  <si>
    <t>Nebentätigkeiten</t>
  </si>
  <si>
    <t>Investitionen</t>
  </si>
  <si>
    <t>Maschineninvestition</t>
  </si>
  <si>
    <t>Grundankauf</t>
  </si>
  <si>
    <t>Private Auszahlungen</t>
  </si>
  <si>
    <t>Betriebliche Auszahlungen</t>
  </si>
  <si>
    <t>Betriebliche Einzahlungen</t>
  </si>
  <si>
    <t>geplant</t>
  </si>
  <si>
    <t>Maschinenreparaturen</t>
  </si>
  <si>
    <t>Girokonto und Barmittel</t>
  </si>
  <si>
    <t>Februar</t>
  </si>
  <si>
    <t>März</t>
  </si>
  <si>
    <t>April</t>
  </si>
  <si>
    <t>Mai</t>
  </si>
  <si>
    <t>Juni</t>
  </si>
  <si>
    <t>Juli</t>
  </si>
  <si>
    <t>August</t>
  </si>
  <si>
    <t>September</t>
  </si>
  <si>
    <t>Oktober</t>
  </si>
  <si>
    <t>November</t>
  </si>
  <si>
    <t>Dezember</t>
  </si>
  <si>
    <t>Einzahlung aus Rücklagen</t>
  </si>
  <si>
    <t>Bildung von Rücklagen (Sparbuch…)</t>
  </si>
  <si>
    <t>Beschreibung</t>
  </si>
  <si>
    <t>I</t>
  </si>
  <si>
    <t xml:space="preserve">III </t>
  </si>
  <si>
    <t>Liquiditätsplanung</t>
  </si>
  <si>
    <t>Stefan Simma, LK Vorarlberg, 21-09-2010</t>
  </si>
  <si>
    <t>Jahressumme</t>
  </si>
  <si>
    <t>Monatssaldo Plan</t>
  </si>
  <si>
    <t>Die zu erwartenden laufenden monatlichen Einzahlungen anschätzen und erfassen - dazu bieten die Daten der Buchhaltung bzw.</t>
  </si>
  <si>
    <t>IV</t>
  </si>
  <si>
    <t>Bearbeitung Registertabelle  Vorausplanung</t>
  </si>
  <si>
    <t>Bearbeitung Registertabelle Ergebnis_tatsächlich</t>
  </si>
  <si>
    <t>Die vorhandenen liquiden, rasch verfügbaren Mittel, nämlich Girokonto plus Barmittel erfassen und den Anfangsstand Jänner (Zelle B4) eintragen</t>
  </si>
  <si>
    <t>ihrer Einnahmen - Ausgaben Rechnung eine  Datengrundlage</t>
  </si>
  <si>
    <t>Liquiditätsplanung für das Jahr:</t>
  </si>
  <si>
    <t>Maschinenleistung extern</t>
  </si>
  <si>
    <t>sonstiges (Steuer, Gemeinde, Bank)</t>
  </si>
  <si>
    <t>Dünger</t>
  </si>
  <si>
    <t>Saatgut</t>
  </si>
  <si>
    <t>Pflanzenschutz</t>
  </si>
  <si>
    <t>öffentliche Gelder</t>
  </si>
  <si>
    <t>Körnermais</t>
  </si>
  <si>
    <t>Pacht</t>
  </si>
  <si>
    <t>Miete</t>
  </si>
  <si>
    <t>liquide Mittel Anfangsstand</t>
  </si>
  <si>
    <t>liquide Mittel</t>
  </si>
  <si>
    <t>Milcherlöse</t>
  </si>
  <si>
    <t>außerlandwirtschaftliche Einzahlungen</t>
  </si>
  <si>
    <t>.-</t>
  </si>
  <si>
    <t>Saldo</t>
  </si>
  <si>
    <t>Finanzbereich EZ</t>
  </si>
  <si>
    <t>Finanzbereich AZ</t>
  </si>
  <si>
    <t>Einzahlung</t>
  </si>
  <si>
    <t>Auszahlung</t>
  </si>
  <si>
    <t>II</t>
  </si>
  <si>
    <t>V</t>
  </si>
  <si>
    <t>VI</t>
  </si>
  <si>
    <t>Ausdruck</t>
  </si>
  <si>
    <t>"Datei" - "'Drucken"</t>
  </si>
  <si>
    <t>Button "Diagramme drucken"</t>
  </si>
  <si>
    <t>fachliche Programmierung</t>
  </si>
  <si>
    <t>grafische Aufbereitung</t>
  </si>
  <si>
    <t>Datei mit Dateityp "Excel-Arbeitsmappe mit Makros" abspeichern. Anderenfalls können Sie die Makrofunktionen nicht verwenden</t>
  </si>
  <si>
    <t>private Steuern</t>
  </si>
  <si>
    <t>private Auszahlungen</t>
  </si>
  <si>
    <t>Diese Tabelle zeigt die Werte von Tabelle Vorausplanung an, diese können mit den Echtdaten überschrieben werden</t>
  </si>
  <si>
    <t>für mehrjährige Planung ausgefülltes Tabellenblatt kopieren, liquide Mittel Dez. Vorjahr ist gleich Anfangsbestand neues Jahr (Zelle B4)</t>
  </si>
  <si>
    <t>Liquiditätsplan des angezeigten Tabellenblattes wird gedruckt</t>
  </si>
  <si>
    <t>Diagramme des angezeigten Tabellenblattes werden gedruckt</t>
  </si>
  <si>
    <t>Gebäudeinvestition / Reparaturen</t>
  </si>
  <si>
    <t>außerlandw. Einkommen</t>
  </si>
  <si>
    <t>Gerald Biedermann, Thomas Kern, LK NÖ, 01-10-2018</t>
  </si>
  <si>
    <t>Einzahlung von Darlehen</t>
  </si>
  <si>
    <t>dasselbe für die Auszahlungen machen</t>
  </si>
  <si>
    <t>Detailierte Beschreibung</t>
  </si>
  <si>
    <t>Begleitartikel "Zahlungsfähigkeit mit dem „Liquiplan 2020“ planen" auf LK Homepage</t>
  </si>
  <si>
    <t>Zwischensumme</t>
  </si>
  <si>
    <t>Unvorhergesehenes / Sonstiges</t>
  </si>
  <si>
    <t>Tilgungen</t>
  </si>
  <si>
    <t>Zinsen</t>
  </si>
  <si>
    <t>Unternehmerhaushalt</t>
  </si>
  <si>
    <t>Überarbeitung</t>
  </si>
  <si>
    <t>Gerald Biedermann, LK NÖ, 14-02-2019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</si>
</sst>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&quot;€&quot;\ * #,##0.00_-;\-&quot;€&quot;\ * #,##0.00_-;_-&quot;€&quot;\ * &quot;-&quot;??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i/>
      <sz val="11"/>
      <color theme="1"/>
      <name val="Calibri"/>
      <family val="2"/>
      <scheme val="minor"/>
    </font>
    <font>
      <sz val="10"/>
      <color theme="0"/>
      <name val="Arial"/>
      <family val="2"/>
    </font>
    <font>
      <sz val="10"/>
      <name val="Arial"/>
      <family val="2"/>
    </font>
    <font>
      <b/>
      <sz val="12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AF5AD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FF99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hair">
        <color auto="1"/>
      </top>
      <bottom style="hair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hair">
        <color auto="1"/>
      </top>
      <bottom/>
      <diagonal/>
    </border>
    <border>
      <left/>
      <right/>
      <top/>
      <bottom style="hair">
        <color auto="1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06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/>
    <xf numFmtId="0" fontId="4" fillId="2" borderId="0" xfId="0" applyFont="1" applyFill="1"/>
    <xf numFmtId="44" fontId="3" fillId="0" borderId="0" xfId="1" applyFont="1"/>
    <xf numFmtId="0" fontId="4" fillId="0" borderId="0" xfId="0" applyFont="1" applyFill="1"/>
    <xf numFmtId="0" fontId="3" fillId="0" borderId="0" xfId="0" applyFont="1" applyFill="1"/>
    <xf numFmtId="0" fontId="4" fillId="2" borderId="1" xfId="0" applyFont="1" applyFill="1" applyBorder="1"/>
    <xf numFmtId="0" fontId="4" fillId="3" borderId="0" xfId="0" applyFont="1" applyFill="1"/>
    <xf numFmtId="0" fontId="4" fillId="4" borderId="0" xfId="0" applyFont="1" applyFill="1"/>
    <xf numFmtId="0" fontId="4" fillId="5" borderId="0" xfId="0" applyFont="1" applyFill="1"/>
    <xf numFmtId="0" fontId="3" fillId="5" borderId="0" xfId="0" applyFont="1" applyFill="1"/>
    <xf numFmtId="0" fontId="2" fillId="2" borderId="0" xfId="0" applyFont="1" applyFill="1"/>
    <xf numFmtId="0" fontId="5" fillId="0" borderId="0" xfId="0" applyFont="1"/>
    <xf numFmtId="3" fontId="3" fillId="2" borderId="2" xfId="0" applyNumberFormat="1" applyFont="1" applyFill="1" applyBorder="1"/>
    <xf numFmtId="3" fontId="4" fillId="2" borderId="2" xfId="0" applyNumberFormat="1" applyFont="1" applyFill="1" applyBorder="1"/>
    <xf numFmtId="3" fontId="3" fillId="0" borderId="0" xfId="1" applyNumberFormat="1" applyFont="1" applyFill="1"/>
    <xf numFmtId="3" fontId="3" fillId="2" borderId="0" xfId="0" applyNumberFormat="1" applyFont="1" applyFill="1"/>
    <xf numFmtId="3" fontId="3" fillId="2" borderId="0" xfId="1" applyNumberFormat="1" applyFont="1" applyFill="1"/>
    <xf numFmtId="3" fontId="4" fillId="3" borderId="0" xfId="1" applyNumberFormat="1" applyFont="1" applyFill="1"/>
    <xf numFmtId="3" fontId="4" fillId="2" borderId="0" xfId="0" applyNumberFormat="1" applyFont="1" applyFill="1"/>
    <xf numFmtId="3" fontId="4" fillId="4" borderId="0" xfId="1" applyNumberFormat="1" applyFont="1" applyFill="1"/>
    <xf numFmtId="3" fontId="3" fillId="2" borderId="2" xfId="1" applyNumberFormat="1" applyFont="1" applyFill="1" applyBorder="1"/>
    <xf numFmtId="3" fontId="3" fillId="0" borderId="0" xfId="0" applyNumberFormat="1" applyFont="1"/>
    <xf numFmtId="0" fontId="6" fillId="0" borderId="0" xfId="0" applyFont="1"/>
    <xf numFmtId="3" fontId="6" fillId="0" borderId="0" xfId="0" applyNumberFormat="1" applyFont="1"/>
    <xf numFmtId="0" fontId="3" fillId="0" borderId="3" xfId="0" applyFont="1" applyBorder="1"/>
    <xf numFmtId="3" fontId="3" fillId="0" borderId="3" xfId="0" applyNumberFormat="1" applyFont="1" applyBorder="1"/>
    <xf numFmtId="0" fontId="7" fillId="0" borderId="0" xfId="0" applyFont="1"/>
    <xf numFmtId="0" fontId="5" fillId="0" borderId="0" xfId="0" quotePrefix="1" applyFont="1"/>
    <xf numFmtId="3" fontId="3" fillId="2" borderId="5" xfId="1" applyNumberFormat="1" applyFont="1" applyFill="1" applyBorder="1"/>
    <xf numFmtId="3" fontId="3" fillId="0" borderId="5" xfId="1" applyNumberFormat="1" applyFont="1" applyFill="1" applyBorder="1"/>
    <xf numFmtId="3" fontId="3" fillId="2" borderId="0" xfId="1" applyNumberFormat="1" applyFont="1" applyFill="1" applyBorder="1"/>
    <xf numFmtId="3" fontId="3" fillId="0" borderId="0" xfId="1" applyNumberFormat="1" applyFont="1" applyFill="1" applyBorder="1"/>
    <xf numFmtId="3" fontId="3" fillId="2" borderId="6" xfId="1" applyNumberFormat="1" applyFont="1" applyFill="1" applyBorder="1"/>
    <xf numFmtId="3" fontId="3" fillId="0" borderId="6" xfId="1" applyNumberFormat="1" applyFont="1" applyFill="1" applyBorder="1"/>
    <xf numFmtId="3" fontId="3" fillId="2" borderId="6" xfId="0" applyNumberFormat="1" applyFont="1" applyFill="1" applyBorder="1"/>
    <xf numFmtId="3" fontId="3" fillId="2" borderId="5" xfId="1" applyNumberFormat="1" applyFont="1" applyFill="1" applyBorder="1" applyProtection="1">
      <protection locked="0"/>
    </xf>
    <xf numFmtId="3" fontId="3" fillId="0" borderId="5" xfId="1" applyNumberFormat="1" applyFont="1" applyFill="1" applyBorder="1" applyProtection="1">
      <protection locked="0"/>
    </xf>
    <xf numFmtId="3" fontId="3" fillId="2" borderId="6" xfId="1" applyNumberFormat="1" applyFont="1" applyFill="1" applyBorder="1" applyProtection="1">
      <protection locked="0"/>
    </xf>
    <xf numFmtId="3" fontId="3" fillId="0" borderId="6" xfId="1" applyNumberFormat="1" applyFont="1" applyFill="1" applyBorder="1" applyProtection="1">
      <protection locked="0"/>
    </xf>
    <xf numFmtId="3" fontId="3" fillId="2" borderId="0" xfId="1" applyNumberFormat="1" applyFont="1" applyFill="1" applyBorder="1" applyProtection="1">
      <protection locked="0"/>
    </xf>
    <xf numFmtId="3" fontId="3" fillId="0" borderId="0" xfId="1" applyNumberFormat="1" applyFont="1" applyFill="1" applyBorder="1" applyProtection="1">
      <protection locked="0"/>
    </xf>
    <xf numFmtId="3" fontId="3" fillId="2" borderId="0" xfId="1" applyNumberFormat="1" applyFont="1" applyFill="1" applyProtection="1">
      <protection locked="0"/>
    </xf>
    <xf numFmtId="3" fontId="3" fillId="0" borderId="0" xfId="1" applyNumberFormat="1" applyFont="1" applyFill="1" applyProtection="1">
      <protection locked="0"/>
    </xf>
    <xf numFmtId="3" fontId="3" fillId="2" borderId="6" xfId="0" applyNumberFormat="1" applyFont="1" applyFill="1" applyBorder="1" applyProtection="1">
      <protection locked="0"/>
    </xf>
    <xf numFmtId="3" fontId="3" fillId="0" borderId="6" xfId="0" applyNumberFormat="1" applyFont="1" applyFill="1" applyBorder="1" applyProtection="1">
      <protection locked="0"/>
    </xf>
    <xf numFmtId="3" fontId="4" fillId="0" borderId="6" xfId="0" applyNumberFormat="1" applyFont="1" applyFill="1" applyBorder="1" applyProtection="1">
      <protection locked="0"/>
    </xf>
    <xf numFmtId="1" fontId="4" fillId="6" borderId="0" xfId="1" applyNumberFormat="1" applyFont="1" applyFill="1" applyAlignment="1" applyProtection="1">
      <alignment horizontal="center"/>
      <protection locked="0"/>
    </xf>
    <xf numFmtId="3" fontId="3" fillId="0" borderId="0" xfId="1" applyNumberFormat="1" applyFont="1" applyFill="1" applyProtection="1"/>
    <xf numFmtId="3" fontId="4" fillId="6" borderId="0" xfId="1" applyNumberFormat="1" applyFont="1" applyFill="1" applyProtection="1">
      <protection locked="0"/>
    </xf>
    <xf numFmtId="0" fontId="3" fillId="3" borderId="0" xfId="0" applyFont="1" applyFill="1" applyProtection="1">
      <protection locked="0"/>
    </xf>
    <xf numFmtId="0" fontId="4" fillId="3" borderId="0" xfId="0" applyFont="1" applyFill="1" applyProtection="1">
      <protection locked="0"/>
    </xf>
    <xf numFmtId="0" fontId="3" fillId="4" borderId="0" xfId="0" applyFont="1" applyFill="1" applyProtection="1">
      <protection locked="0"/>
    </xf>
    <xf numFmtId="0" fontId="4" fillId="4" borderId="0" xfId="0" applyFont="1" applyFill="1" applyProtection="1">
      <protection locked="0"/>
    </xf>
    <xf numFmtId="0" fontId="3" fillId="0" borderId="4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Protection="1">
      <protection locked="0"/>
    </xf>
    <xf numFmtId="0" fontId="4" fillId="3" borderId="7" xfId="0" applyFont="1" applyFill="1" applyBorder="1" applyProtection="1">
      <protection locked="0"/>
    </xf>
    <xf numFmtId="3" fontId="3" fillId="2" borderId="8" xfId="1" applyNumberFormat="1" applyFont="1" applyFill="1" applyBorder="1" applyProtection="1">
      <protection locked="0"/>
    </xf>
    <xf numFmtId="3" fontId="3" fillId="2" borderId="10" xfId="1" applyNumberFormat="1" applyFont="1" applyFill="1" applyBorder="1" applyProtection="1">
      <protection locked="0"/>
    </xf>
    <xf numFmtId="3" fontId="3" fillId="0" borderId="10" xfId="1" applyNumberFormat="1" applyFont="1" applyFill="1" applyBorder="1" applyProtection="1">
      <protection locked="0"/>
    </xf>
    <xf numFmtId="3" fontId="3" fillId="2" borderId="10" xfId="1" applyNumberFormat="1" applyFont="1" applyFill="1" applyBorder="1"/>
    <xf numFmtId="3" fontId="3" fillId="2" borderId="11" xfId="1" applyNumberFormat="1" applyFont="1" applyFill="1" applyBorder="1" applyProtection="1">
      <protection locked="0"/>
    </xf>
    <xf numFmtId="3" fontId="4" fillId="0" borderId="11" xfId="1" applyNumberFormat="1" applyFont="1" applyFill="1" applyBorder="1" applyProtection="1">
      <protection locked="0"/>
    </xf>
    <xf numFmtId="3" fontId="3" fillId="2" borderId="11" xfId="1" applyNumberFormat="1" applyFont="1" applyFill="1" applyBorder="1"/>
    <xf numFmtId="3" fontId="3" fillId="2" borderId="9" xfId="1" applyNumberFormat="1" applyFont="1" applyFill="1" applyBorder="1" applyProtection="1">
      <protection locked="0"/>
    </xf>
    <xf numFmtId="3" fontId="3" fillId="0" borderId="11" xfId="1" applyNumberFormat="1" applyFont="1" applyFill="1" applyBorder="1" applyProtection="1">
      <protection locked="0"/>
    </xf>
    <xf numFmtId="0" fontId="4" fillId="4" borderId="7" xfId="0" applyFont="1" applyFill="1" applyBorder="1" applyProtection="1">
      <protection locked="0"/>
    </xf>
    <xf numFmtId="3" fontId="3" fillId="2" borderId="10" xfId="0" applyNumberFormat="1" applyFont="1" applyFill="1" applyBorder="1"/>
    <xf numFmtId="3" fontId="3" fillId="2" borderId="11" xfId="0" applyNumberFormat="1" applyFont="1" applyFill="1" applyBorder="1"/>
    <xf numFmtId="0" fontId="3" fillId="0" borderId="3" xfId="0" applyFont="1" applyBorder="1" applyAlignment="1"/>
    <xf numFmtId="0" fontId="4" fillId="2" borderId="7" xfId="0" applyFont="1" applyFill="1" applyBorder="1"/>
    <xf numFmtId="3" fontId="3" fillId="2" borderId="8" xfId="0" applyNumberFormat="1" applyFont="1" applyFill="1" applyBorder="1" applyProtection="1">
      <protection locked="0"/>
    </xf>
    <xf numFmtId="3" fontId="4" fillId="2" borderId="8" xfId="0" applyNumberFormat="1" applyFont="1" applyFill="1" applyBorder="1" applyProtection="1">
      <protection locked="0"/>
    </xf>
    <xf numFmtId="3" fontId="4" fillId="2" borderId="9" xfId="0" applyNumberFormat="1" applyFont="1" applyFill="1" applyBorder="1"/>
    <xf numFmtId="3" fontId="3" fillId="2" borderId="8" xfId="1" applyNumberFormat="1" applyFont="1" applyFill="1" applyBorder="1" applyProtection="1"/>
    <xf numFmtId="3" fontId="3" fillId="2" borderId="9" xfId="1" applyNumberFormat="1" applyFont="1" applyFill="1" applyBorder="1" applyProtection="1"/>
    <xf numFmtId="3" fontId="3" fillId="2" borderId="8" xfId="0" applyNumberFormat="1" applyFont="1" applyFill="1" applyBorder="1" applyProtection="1"/>
    <xf numFmtId="3" fontId="4" fillId="2" borderId="8" xfId="0" applyNumberFormat="1" applyFont="1" applyFill="1" applyBorder="1" applyProtection="1"/>
    <xf numFmtId="0" fontId="4" fillId="3" borderId="7" xfId="0" applyFont="1" applyFill="1" applyBorder="1" applyProtection="1"/>
    <xf numFmtId="0" fontId="4" fillId="2" borderId="7" xfId="0" applyFont="1" applyFill="1" applyBorder="1" applyProtection="1"/>
    <xf numFmtId="0" fontId="4" fillId="3" borderId="0" xfId="0" applyFont="1" applyFill="1" applyProtection="1"/>
    <xf numFmtId="3" fontId="4" fillId="3" borderId="0" xfId="1" applyNumberFormat="1" applyFont="1" applyFill="1" applyProtection="1"/>
    <xf numFmtId="0" fontId="4" fillId="2" borderId="1" xfId="0" applyFont="1" applyFill="1" applyBorder="1" applyProtection="1"/>
    <xf numFmtId="3" fontId="3" fillId="2" borderId="2" xfId="0" applyNumberFormat="1" applyFont="1" applyFill="1" applyBorder="1" applyProtection="1"/>
    <xf numFmtId="3" fontId="4" fillId="2" borderId="2" xfId="0" applyNumberFormat="1" applyFont="1" applyFill="1" applyBorder="1" applyProtection="1"/>
    <xf numFmtId="0" fontId="4" fillId="4" borderId="7" xfId="0" applyFont="1" applyFill="1" applyBorder="1" applyProtection="1"/>
    <xf numFmtId="3" fontId="4" fillId="2" borderId="9" xfId="0" applyNumberFormat="1" applyFont="1" applyFill="1" applyBorder="1" applyProtection="1"/>
    <xf numFmtId="0" fontId="4" fillId="4" borderId="0" xfId="0" applyFont="1" applyFill="1" applyProtection="1"/>
    <xf numFmtId="3" fontId="4" fillId="4" borderId="0" xfId="1" applyNumberFormat="1" applyFont="1" applyFill="1" applyProtection="1"/>
    <xf numFmtId="3" fontId="4" fillId="2" borderId="0" xfId="0" applyNumberFormat="1" applyFont="1" applyFill="1" applyProtection="1"/>
    <xf numFmtId="0" fontId="4" fillId="2" borderId="0" xfId="0" applyFont="1" applyFill="1" applyProtection="1"/>
    <xf numFmtId="3" fontId="3" fillId="2" borderId="0" xfId="1" applyNumberFormat="1" applyFont="1" applyFill="1" applyProtection="1"/>
    <xf numFmtId="3" fontId="3" fillId="2" borderId="0" xfId="0" applyNumberFormat="1" applyFont="1" applyFill="1" applyProtection="1"/>
    <xf numFmtId="3" fontId="3" fillId="2" borderId="2" xfId="1" applyNumberFormat="1" applyFont="1" applyFill="1" applyBorder="1" applyProtection="1"/>
    <xf numFmtId="0" fontId="4" fillId="0" borderId="0" xfId="0" applyFont="1" applyFill="1" applyProtection="1"/>
    <xf numFmtId="0" fontId="3" fillId="0" borderId="0" xfId="0" applyFont="1" applyAlignment="1">
      <alignment horizontal="left"/>
    </xf>
    <xf numFmtId="0" fontId="3" fillId="0" borderId="4" xfId="0" applyFont="1" applyBorder="1" applyAlignment="1">
      <alignment horizontal="left"/>
    </xf>
    <xf numFmtId="0" fontId="8" fillId="0" borderId="0" xfId="0" applyFont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3" xfId="0" applyFont="1" applyBorder="1" applyAlignment="1">
      <alignment horizontal="center"/>
    </xf>
  </cellXfs>
  <cellStyles count="2">
    <cellStyle name="Standard" xfId="0" builtinId="0"/>
    <cellStyle name="Währung" xfId="1" builtinId="4"/>
  </cellStyles>
  <dxfs count="112">
    <dxf>
      <font>
        <color theme="0" tint="-0.499984740745262"/>
      </font>
    </dxf>
    <dxf>
      <font>
        <color theme="0" tint="-0.24994659260841701"/>
      </font>
    </dxf>
    <dxf>
      <font>
        <color theme="0" tint="-0.14996795556505021"/>
      </font>
    </dxf>
    <dxf>
      <font>
        <color theme="0" tint="-0.34998626667073579"/>
      </font>
    </dxf>
    <dxf>
      <font>
        <color theme="0" tint="-0.499984740745262"/>
      </font>
    </dxf>
    <dxf>
      <font>
        <color theme="0" tint="-0.24994659260841701"/>
      </font>
    </dxf>
    <dxf>
      <font>
        <color theme="0" tint="-0.14996795556505021"/>
      </font>
    </dxf>
    <dxf>
      <font>
        <color theme="0" tint="-0.34998626667073579"/>
      </font>
    </dxf>
    <dxf>
      <font>
        <color theme="0" tint="-0.499984740745262"/>
      </font>
    </dxf>
    <dxf>
      <font>
        <color theme="0" tint="-0.24994659260841701"/>
      </font>
    </dxf>
    <dxf>
      <font>
        <color theme="0" tint="-0.14996795556505021"/>
      </font>
    </dxf>
    <dxf>
      <font>
        <color theme="0" tint="-0.34998626667073579"/>
      </font>
    </dxf>
    <dxf>
      <font>
        <color theme="0" tint="-0.499984740745262"/>
      </font>
    </dxf>
    <dxf>
      <font>
        <color theme="0" tint="-0.24994659260841701"/>
      </font>
    </dxf>
    <dxf>
      <font>
        <color theme="0" tint="-0.14996795556505021"/>
      </font>
    </dxf>
    <dxf>
      <font>
        <color theme="0" tint="-0.34998626667073579"/>
      </font>
    </dxf>
    <dxf>
      <font>
        <color theme="0" tint="-0.499984740745262"/>
      </font>
    </dxf>
    <dxf>
      <font>
        <color theme="0" tint="-0.24994659260841701"/>
      </font>
    </dxf>
    <dxf>
      <font>
        <color theme="0" tint="-0.14996795556505021"/>
      </font>
    </dxf>
    <dxf>
      <font>
        <color theme="0" tint="-0.34998626667073579"/>
      </font>
    </dxf>
    <dxf>
      <font>
        <color theme="0" tint="-0.499984740745262"/>
      </font>
    </dxf>
    <dxf>
      <font>
        <color theme="0" tint="-0.24994659260841701"/>
      </font>
    </dxf>
    <dxf>
      <font>
        <color theme="0" tint="-0.14996795556505021"/>
      </font>
    </dxf>
    <dxf>
      <font>
        <color theme="0" tint="-0.34998626667073579"/>
      </font>
    </dxf>
    <dxf>
      <font>
        <color theme="0" tint="-0.499984740745262"/>
      </font>
    </dxf>
    <dxf>
      <font>
        <color theme="0" tint="-0.24994659260841701"/>
      </font>
    </dxf>
    <dxf>
      <font>
        <color theme="0" tint="-0.14996795556505021"/>
      </font>
    </dxf>
    <dxf>
      <font>
        <color theme="0" tint="-0.34998626667073579"/>
      </font>
    </dxf>
    <dxf>
      <font>
        <color theme="0" tint="-0.499984740745262"/>
      </font>
    </dxf>
    <dxf>
      <font>
        <color theme="0" tint="-0.24994659260841701"/>
      </font>
    </dxf>
    <dxf>
      <font>
        <color theme="0" tint="-0.14996795556505021"/>
      </font>
    </dxf>
    <dxf>
      <font>
        <color theme="0" tint="-0.34998626667073579"/>
      </font>
    </dxf>
    <dxf>
      <font>
        <color theme="0" tint="-0.499984740745262"/>
      </font>
    </dxf>
    <dxf>
      <font>
        <color theme="0" tint="-0.24994659260841701"/>
      </font>
    </dxf>
    <dxf>
      <font>
        <color theme="0" tint="-0.14996795556505021"/>
      </font>
    </dxf>
    <dxf>
      <font>
        <color theme="0" tint="-0.34998626667073579"/>
      </font>
    </dxf>
    <dxf>
      <font>
        <color theme="0" tint="-0.499984740745262"/>
      </font>
    </dxf>
    <dxf>
      <font>
        <color theme="0" tint="-0.24994659260841701"/>
      </font>
    </dxf>
    <dxf>
      <font>
        <color theme="0" tint="-0.14996795556505021"/>
      </font>
    </dxf>
    <dxf>
      <font>
        <color theme="0" tint="-0.34998626667073579"/>
      </font>
    </dxf>
    <dxf>
      <font>
        <color theme="0" tint="-0.499984740745262"/>
      </font>
    </dxf>
    <dxf>
      <font>
        <color theme="0" tint="-0.24994659260841701"/>
      </font>
    </dxf>
    <dxf>
      <font>
        <color theme="0" tint="-0.14996795556505021"/>
      </font>
    </dxf>
    <dxf>
      <font>
        <color theme="0" tint="-0.34998626667073579"/>
      </font>
    </dxf>
    <dxf>
      <font>
        <color theme="0" tint="-0.499984740745262"/>
      </font>
    </dxf>
    <dxf>
      <font>
        <color theme="0" tint="-0.24994659260841701"/>
      </font>
    </dxf>
    <dxf>
      <font>
        <color theme="0" tint="-0.14996795556505021"/>
      </font>
    </dxf>
    <dxf>
      <font>
        <color theme="0" tint="-0.34998626667073579"/>
      </font>
    </dxf>
    <dxf>
      <font>
        <color theme="0" tint="-0.499984740745262"/>
      </font>
    </dxf>
    <dxf>
      <font>
        <color theme="0" tint="-0.24994659260841701"/>
      </font>
    </dxf>
    <dxf>
      <font>
        <color theme="0" tint="-0.14996795556505021"/>
      </font>
    </dxf>
    <dxf>
      <font>
        <color theme="0" tint="-0.34998626667073579"/>
      </font>
    </dxf>
    <dxf>
      <font>
        <color theme="0" tint="-0.499984740745262"/>
      </font>
    </dxf>
    <dxf>
      <font>
        <color theme="0" tint="-0.24994659260841701"/>
      </font>
    </dxf>
    <dxf>
      <font>
        <color theme="0" tint="-0.14996795556505021"/>
      </font>
    </dxf>
    <dxf>
      <font>
        <color theme="0" tint="-0.34998626667073579"/>
      </font>
    </dxf>
    <dxf>
      <font>
        <color theme="0" tint="-0.499984740745262"/>
      </font>
    </dxf>
    <dxf>
      <font>
        <color theme="0" tint="-0.24994659260841701"/>
      </font>
    </dxf>
    <dxf>
      <font>
        <color theme="0" tint="-0.14996795556505021"/>
      </font>
    </dxf>
    <dxf>
      <font>
        <color theme="0" tint="-0.34998626667073579"/>
      </font>
    </dxf>
    <dxf>
      <font>
        <color theme="0" tint="-0.499984740745262"/>
      </font>
    </dxf>
    <dxf>
      <font>
        <color theme="0" tint="-0.24994659260841701"/>
      </font>
    </dxf>
    <dxf>
      <font>
        <color theme="0" tint="-0.14996795556505021"/>
      </font>
    </dxf>
    <dxf>
      <font>
        <color theme="0" tint="-0.34998626667073579"/>
      </font>
    </dxf>
    <dxf>
      <font>
        <color theme="0" tint="-0.499984740745262"/>
      </font>
    </dxf>
    <dxf>
      <font>
        <color theme="0" tint="-0.24994659260841701"/>
      </font>
    </dxf>
    <dxf>
      <font>
        <color theme="0" tint="-0.14996795556505021"/>
      </font>
    </dxf>
    <dxf>
      <font>
        <color theme="0" tint="-0.34998626667073579"/>
      </font>
    </dxf>
    <dxf>
      <font>
        <color theme="0" tint="-0.499984740745262"/>
      </font>
    </dxf>
    <dxf>
      <font>
        <color theme="0" tint="-0.24994659260841701"/>
      </font>
    </dxf>
    <dxf>
      <font>
        <color theme="0" tint="-0.14996795556505021"/>
      </font>
    </dxf>
    <dxf>
      <font>
        <color theme="0" tint="-0.34998626667073579"/>
      </font>
    </dxf>
    <dxf>
      <font>
        <color theme="0" tint="-0.499984740745262"/>
      </font>
    </dxf>
    <dxf>
      <font>
        <color theme="0" tint="-0.24994659260841701"/>
      </font>
    </dxf>
    <dxf>
      <font>
        <color theme="0" tint="-0.14996795556505021"/>
      </font>
    </dxf>
    <dxf>
      <font>
        <color theme="0" tint="-0.34998626667073579"/>
      </font>
    </dxf>
    <dxf>
      <font>
        <color theme="0" tint="-0.499984740745262"/>
      </font>
    </dxf>
    <dxf>
      <font>
        <color theme="0" tint="-0.24994659260841701"/>
      </font>
    </dxf>
    <dxf>
      <font>
        <color theme="0" tint="-0.14996795556505021"/>
      </font>
    </dxf>
    <dxf>
      <font>
        <color theme="0" tint="-0.34998626667073579"/>
      </font>
    </dxf>
    <dxf>
      <font>
        <color theme="0" tint="-0.499984740745262"/>
      </font>
    </dxf>
    <dxf>
      <font>
        <color theme="0" tint="-0.24994659260841701"/>
      </font>
    </dxf>
    <dxf>
      <font>
        <color theme="0" tint="-0.14996795556505021"/>
      </font>
    </dxf>
    <dxf>
      <font>
        <color theme="0" tint="-0.34998626667073579"/>
      </font>
    </dxf>
    <dxf>
      <font>
        <color theme="0" tint="-0.499984740745262"/>
      </font>
    </dxf>
    <dxf>
      <font>
        <color theme="0" tint="-0.24994659260841701"/>
      </font>
    </dxf>
    <dxf>
      <font>
        <color theme="0" tint="-0.14996795556505021"/>
      </font>
    </dxf>
    <dxf>
      <font>
        <color theme="0" tint="-0.34998626667073579"/>
      </font>
    </dxf>
    <dxf>
      <font>
        <color theme="0" tint="-0.499984740745262"/>
      </font>
    </dxf>
    <dxf>
      <font>
        <color theme="0" tint="-0.24994659260841701"/>
      </font>
    </dxf>
    <dxf>
      <font>
        <color theme="0" tint="-0.14996795556505021"/>
      </font>
    </dxf>
    <dxf>
      <font>
        <color theme="0" tint="-0.34998626667073579"/>
      </font>
    </dxf>
    <dxf>
      <font>
        <color theme="0" tint="-0.499984740745262"/>
      </font>
    </dxf>
    <dxf>
      <font>
        <color theme="0" tint="-0.24994659260841701"/>
      </font>
    </dxf>
    <dxf>
      <font>
        <color theme="0" tint="-0.14996795556505021"/>
      </font>
    </dxf>
    <dxf>
      <font>
        <color theme="0" tint="-0.34998626667073579"/>
      </font>
    </dxf>
    <dxf>
      <font>
        <color theme="0" tint="-0.499984740745262"/>
      </font>
    </dxf>
    <dxf>
      <font>
        <color theme="0" tint="-0.24994659260841701"/>
      </font>
    </dxf>
    <dxf>
      <font>
        <color theme="0" tint="-0.14996795556505021"/>
      </font>
    </dxf>
    <dxf>
      <font>
        <color theme="0" tint="-0.34998626667073579"/>
      </font>
    </dxf>
    <dxf>
      <font>
        <color theme="0" tint="-0.499984740745262"/>
      </font>
    </dxf>
    <dxf>
      <font>
        <color theme="0" tint="-0.24994659260841701"/>
      </font>
    </dxf>
    <dxf>
      <font>
        <color theme="0" tint="-0.14996795556505021"/>
      </font>
    </dxf>
    <dxf>
      <font>
        <color theme="0" tint="-0.34998626667073579"/>
      </font>
    </dxf>
    <dxf>
      <font>
        <color theme="0" tint="-0.499984740745262"/>
      </font>
    </dxf>
    <dxf>
      <font>
        <color theme="0" tint="-0.24994659260841701"/>
      </font>
    </dxf>
    <dxf>
      <font>
        <color theme="0" tint="-0.14996795556505021"/>
      </font>
    </dxf>
    <dxf>
      <font>
        <color theme="0" tint="-0.34998626667073579"/>
      </font>
    </dxf>
    <dxf>
      <font>
        <color theme="0" tint="-0.499984740745262"/>
      </font>
    </dxf>
    <dxf>
      <font>
        <color theme="0" tint="-0.24994659260841701"/>
      </font>
    </dxf>
    <dxf>
      <font>
        <color theme="0" tint="-0.14996795556505021"/>
      </font>
    </dxf>
    <dxf>
      <font>
        <color theme="0" tint="-0.34998626667073579"/>
      </font>
    </dxf>
  </dxfs>
  <tableStyles count="0" defaultTableStyle="TableStyleMedium9" defaultPivotStyle="PivotStyleLight16"/>
  <colors>
    <mruColors>
      <color rgb="FFFF6F6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.xml"/></Relationships>
</file>

<file path=xl/charts/_rels/chart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5.xml"/></Relationships>
</file>

<file path=xl/charts/_rels/chart5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7.xml"/></Relationships>
</file>

<file path=xl/charts/_rels/chart6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8.xml"/></Relationships>
</file>

<file path=xl/charts/_rels/chart7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9.xml"/></Relationships>
</file>

<file path=xl/charts/_rels/chart8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0.xml"/></Relationships>
</file>

<file path=xl/charts/_rels/chart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2.xml"/></Relationships>
</file>

<file path=xl/charts/_rels/chart10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3.xml"/></Relationships>
</file>

<file path=xl/charts/_rels/chart1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4.xml"/></Relationships>
</file>

<file path=xl/charts/_rels/chart1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5.xml"/></Relationships>
</file>

<file path=xl/charts/_rels/chart1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7.xml"/></Relationships>
</file>

<file path=xl/charts/_rels/chart1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8.xml"/></Relationships>
</file>

<file path=xl/charts/_rels/chart15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9.xml"/></Relationships>
</file>

<file path=xl/charts/_rels/chart16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0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7251022129388844E-2"/>
          <c:y val="6.7367145363864497E-2"/>
          <c:w val="0.87814406551739221"/>
          <c:h val="0.64416131773058771"/>
        </c:manualLayout>
      </c:layout>
      <c:barChart>
        <c:barDir val="col"/>
        <c:grouping val="clustered"/>
        <c:varyColors val="0"/>
        <c:ser>
          <c:idx val="2"/>
          <c:order val="1"/>
          <c:tx>
            <c:strRef>
              <c:f>Vorausplanung!$A$31</c:f>
              <c:strCache>
                <c:ptCount val="1"/>
                <c:pt idx="0">
                  <c:v>Summe Einzahlungen 2021</c:v>
                </c:pt>
              </c:strCache>
            </c:strRef>
          </c:tx>
          <c:invertIfNegative val="0"/>
          <c:val>
            <c:numRef>
              <c:f>Vorausplanung!$B$31:$M$31</c:f>
              <c:numCache>
                <c:formatCode>#,##0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CDD-4C4A-AA82-B62FDC8C0B6A}"/>
            </c:ext>
          </c:extLst>
        </c:ser>
        <c:ser>
          <c:idx val="1"/>
          <c:order val="2"/>
          <c:tx>
            <c:strRef>
              <c:f>Vorausplanung!$A$64</c:f>
              <c:strCache>
                <c:ptCount val="1"/>
                <c:pt idx="0">
                  <c:v>Summe Auszahlungen 2021</c:v>
                </c:pt>
              </c:strCache>
            </c:strRef>
          </c:tx>
          <c:invertIfNegative val="0"/>
          <c:val>
            <c:numRef>
              <c:f>Vorausplanung!$B$64:$M$64</c:f>
              <c:numCache>
                <c:formatCode>#,##0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CDD-4C4A-AA82-B62FDC8C0B6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45372672"/>
        <c:axId val="145374208"/>
      </c:barChart>
      <c:lineChart>
        <c:grouping val="standard"/>
        <c:varyColors val="0"/>
        <c:ser>
          <c:idx val="0"/>
          <c:order val="0"/>
          <c:tx>
            <c:strRef>
              <c:f>Vorausplanung!$A$67</c:f>
              <c:strCache>
                <c:ptCount val="1"/>
                <c:pt idx="0">
                  <c:v>liquide Mittel</c:v>
                </c:pt>
              </c:strCache>
            </c:strRef>
          </c:tx>
          <c:spPr>
            <a:ln w="38100"/>
          </c:spPr>
          <c:marker>
            <c:symbol val="none"/>
          </c:marker>
          <c:cat>
            <c:strRef>
              <c:f>Vorausplanung!$B$1:$M$1</c:f>
              <c:strCache>
                <c:ptCount val="12"/>
                <c:pt idx="0">
                  <c:v>Jänner</c:v>
                </c:pt>
                <c:pt idx="1">
                  <c:v>Februar</c:v>
                </c:pt>
                <c:pt idx="2">
                  <c:v>März</c:v>
                </c:pt>
                <c:pt idx="3">
                  <c:v>April</c:v>
                </c:pt>
                <c:pt idx="4">
                  <c:v>Mai</c:v>
                </c:pt>
                <c:pt idx="5">
                  <c:v>Juni</c:v>
                </c:pt>
                <c:pt idx="6">
                  <c:v>Juli</c:v>
                </c:pt>
                <c:pt idx="7">
                  <c:v>August</c:v>
                </c:pt>
                <c:pt idx="8">
                  <c:v>September</c:v>
                </c:pt>
                <c:pt idx="9">
                  <c:v>Oktober</c:v>
                </c:pt>
                <c:pt idx="10">
                  <c:v>November</c:v>
                </c:pt>
                <c:pt idx="11">
                  <c:v>Dezember</c:v>
                </c:pt>
              </c:strCache>
            </c:strRef>
          </c:cat>
          <c:val>
            <c:numRef>
              <c:f>Vorausplanung!$B$67:$M$67</c:f>
              <c:numCache>
                <c:formatCode>#,##0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ACDD-4C4A-AA82-B62FDC8C0B6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5372672"/>
        <c:axId val="145374208"/>
      </c:lineChart>
      <c:catAx>
        <c:axId val="14537267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45374208"/>
        <c:crosses val="autoZero"/>
        <c:auto val="1"/>
        <c:lblAlgn val="ctr"/>
        <c:lblOffset val="100"/>
        <c:noMultiLvlLbl val="0"/>
      </c:catAx>
      <c:valAx>
        <c:axId val="145374208"/>
        <c:scaling>
          <c:orientation val="minMax"/>
        </c:scaling>
        <c:delete val="0"/>
        <c:axPos val="l"/>
        <c:majorGridlines>
          <c:spPr>
            <a:ln>
              <a:gradFill>
                <a:gsLst>
                  <a:gs pos="0">
                    <a:schemeClr val="accent1">
                      <a:tint val="66000"/>
                      <a:satMod val="160000"/>
                    </a:schemeClr>
                  </a:gs>
                  <a:gs pos="50000">
                    <a:schemeClr val="accent1">
                      <a:tint val="44500"/>
                      <a:satMod val="160000"/>
                    </a:schemeClr>
                  </a:gs>
                  <a:gs pos="100000">
                    <a:schemeClr val="accent1">
                      <a:tint val="23500"/>
                      <a:satMod val="160000"/>
                    </a:schemeClr>
                  </a:gs>
                </a:gsLst>
                <a:lin ang="5400000" scaled="0"/>
              </a:gra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1200"/>
                </a:pPr>
                <a:r>
                  <a:rPr lang="de-AT" sz="1200"/>
                  <a:t>€ / Jahr</a:t>
                </a:r>
              </a:p>
            </c:rich>
          </c:tx>
          <c:layout/>
          <c:overlay val="0"/>
        </c:title>
        <c:numFmt formatCode="_(* #,##0_);_(* \(#,##0\);_(* &quot;-&quot;_);_(@_)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1200"/>
            </a:pPr>
            <a:endParaRPr lang="de-DE"/>
          </a:p>
        </c:txPr>
        <c:crossAx val="14537267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20046272000361148"/>
          <c:y val="0.78475628549416909"/>
          <c:w val="0.59219991240441217"/>
          <c:h val="8.7926311449603806E-2"/>
        </c:manualLayout>
      </c:layout>
      <c:overlay val="0"/>
      <c:txPr>
        <a:bodyPr/>
        <a:lstStyle/>
        <a:p>
          <a:pPr>
            <a:defRPr sz="1600"/>
          </a:pPr>
          <a:endParaRPr lang="de-DE"/>
        </a:p>
      </c:txPr>
    </c:legend>
    <c:plotVisOnly val="1"/>
    <c:dispBlanksAs val="gap"/>
    <c:showDLblsOverMax val="0"/>
  </c:chart>
  <c:spPr>
    <a:ln>
      <a:noFill/>
    </a:ln>
  </c:spPr>
  <c:printSettings>
    <c:headerFooter/>
    <c:pageMargins b="0" l="0" r="0" t="0" header="0" footer="0"/>
    <c:pageSetup orientation="landscape"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7251014559774992E-2"/>
          <c:y val="3.2994694013653993E-2"/>
          <c:w val="0.87814406551739221"/>
          <c:h val="0.56449362586342156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Vorausplanung!$A$123</c:f>
              <c:strCache>
                <c:ptCount val="1"/>
                <c:pt idx="0">
                  <c:v>betriebliche Einzahlungen 2021</c:v>
                </c:pt>
              </c:strCache>
            </c:strRef>
          </c:tx>
          <c:spPr>
            <a:solidFill>
              <a:schemeClr val="accent3">
                <a:lumMod val="60000"/>
                <a:lumOff val="40000"/>
              </a:schemeClr>
            </a:solidFill>
            <a:ln w="38100"/>
          </c:spPr>
          <c:invertIfNegative val="0"/>
          <c:cat>
            <c:strRef>
              <c:f>Vorausplanung!$B$122:$AJ$122</c:f>
              <c:strCache>
                <c:ptCount val="34"/>
                <c:pt idx="0">
                  <c:v>Jänner</c:v>
                </c:pt>
                <c:pt idx="3">
                  <c:v>Februar</c:v>
                </c:pt>
                <c:pt idx="6">
                  <c:v>März</c:v>
                </c:pt>
                <c:pt idx="9">
                  <c:v>April</c:v>
                </c:pt>
                <c:pt idx="12">
                  <c:v>Mai</c:v>
                </c:pt>
                <c:pt idx="15">
                  <c:v>Juni</c:v>
                </c:pt>
                <c:pt idx="18">
                  <c:v>Juli</c:v>
                </c:pt>
                <c:pt idx="21">
                  <c:v>August</c:v>
                </c:pt>
                <c:pt idx="24">
                  <c:v>September</c:v>
                </c:pt>
                <c:pt idx="27">
                  <c:v>Oktober</c:v>
                </c:pt>
                <c:pt idx="30">
                  <c:v>November</c:v>
                </c:pt>
                <c:pt idx="33">
                  <c:v>Dezember</c:v>
                </c:pt>
              </c:strCache>
            </c:strRef>
          </c:cat>
          <c:val>
            <c:numRef>
              <c:f>Vorausplanung!$B$123:$AJ$123</c:f>
              <c:numCache>
                <c:formatCode>General</c:formatCode>
                <c:ptCount val="35"/>
                <c:pt idx="0" formatCode="#,##0">
                  <c:v>0</c:v>
                </c:pt>
                <c:pt idx="3" formatCode="#,##0">
                  <c:v>0</c:v>
                </c:pt>
                <c:pt idx="6" formatCode="#,##0">
                  <c:v>0</c:v>
                </c:pt>
                <c:pt idx="9" formatCode="#,##0">
                  <c:v>0</c:v>
                </c:pt>
                <c:pt idx="12" formatCode="#,##0">
                  <c:v>0</c:v>
                </c:pt>
                <c:pt idx="15" formatCode="#,##0">
                  <c:v>0</c:v>
                </c:pt>
                <c:pt idx="18" formatCode="#,##0">
                  <c:v>0</c:v>
                </c:pt>
                <c:pt idx="21" formatCode="#,##0">
                  <c:v>0</c:v>
                </c:pt>
                <c:pt idx="24" formatCode="#,##0">
                  <c:v>0</c:v>
                </c:pt>
                <c:pt idx="27" formatCode="#,##0">
                  <c:v>0</c:v>
                </c:pt>
                <c:pt idx="30" formatCode="#,##0">
                  <c:v>0</c:v>
                </c:pt>
                <c:pt idx="33" formatCode="#,##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3BA-4A6B-9FCF-8A4CAA69CECC}"/>
            </c:ext>
          </c:extLst>
        </c:ser>
        <c:ser>
          <c:idx val="1"/>
          <c:order val="1"/>
          <c:tx>
            <c:strRef>
              <c:f>Vorausplanung!$A$125</c:f>
              <c:strCache>
                <c:ptCount val="1"/>
                <c:pt idx="0">
                  <c:v>außerlandwirtschaftliche Einzahlungen</c:v>
                </c:pt>
              </c:strCache>
            </c:strRef>
          </c:tx>
          <c:spPr>
            <a:solidFill>
              <a:srgbClr val="00B050"/>
            </a:solidFill>
          </c:spPr>
          <c:invertIfNegative val="0"/>
          <c:cat>
            <c:strRef>
              <c:f>Vorausplanung!$B$122:$AJ$122</c:f>
              <c:strCache>
                <c:ptCount val="34"/>
                <c:pt idx="0">
                  <c:v>Jänner</c:v>
                </c:pt>
                <c:pt idx="3">
                  <c:v>Februar</c:v>
                </c:pt>
                <c:pt idx="6">
                  <c:v>März</c:v>
                </c:pt>
                <c:pt idx="9">
                  <c:v>April</c:v>
                </c:pt>
                <c:pt idx="12">
                  <c:v>Mai</c:v>
                </c:pt>
                <c:pt idx="15">
                  <c:v>Juni</c:v>
                </c:pt>
                <c:pt idx="18">
                  <c:v>Juli</c:v>
                </c:pt>
                <c:pt idx="21">
                  <c:v>August</c:v>
                </c:pt>
                <c:pt idx="24">
                  <c:v>September</c:v>
                </c:pt>
                <c:pt idx="27">
                  <c:v>Oktober</c:v>
                </c:pt>
                <c:pt idx="30">
                  <c:v>November</c:v>
                </c:pt>
                <c:pt idx="33">
                  <c:v>Dezember</c:v>
                </c:pt>
              </c:strCache>
            </c:strRef>
          </c:cat>
          <c:val>
            <c:numRef>
              <c:f>Vorausplanung!$B$125:$AJ$125</c:f>
            </c:numRef>
          </c:val>
          <c:extLst>
            <c:ext xmlns:c16="http://schemas.microsoft.com/office/drawing/2014/chart" uri="{C3380CC4-5D6E-409C-BE32-E72D297353CC}">
              <c16:uniqueId val="{00000001-E3BA-4A6B-9FCF-8A4CAA69CECC}"/>
            </c:ext>
          </c:extLst>
        </c:ser>
        <c:ser>
          <c:idx val="2"/>
          <c:order val="2"/>
          <c:tx>
            <c:strRef>
              <c:f>Vorausplanung!$A$127</c:f>
              <c:strCache>
                <c:ptCount val="1"/>
                <c:pt idx="0">
                  <c:v>Finanzbereich EZ</c:v>
                </c:pt>
              </c:strCache>
            </c:strRef>
          </c:tx>
          <c:spPr>
            <a:solidFill>
              <a:schemeClr val="accent4">
                <a:lumMod val="60000"/>
                <a:lumOff val="40000"/>
              </a:schemeClr>
            </a:solidFill>
          </c:spPr>
          <c:invertIfNegative val="0"/>
          <c:dPt>
            <c:idx val="3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3-E3BA-4A6B-9FCF-8A4CAA69CECC}"/>
              </c:ext>
            </c:extLst>
          </c:dPt>
          <c:cat>
            <c:strRef>
              <c:f>Vorausplanung!$B$122:$AJ$122</c:f>
              <c:strCache>
                <c:ptCount val="34"/>
                <c:pt idx="0">
                  <c:v>Jänner</c:v>
                </c:pt>
                <c:pt idx="3">
                  <c:v>Februar</c:v>
                </c:pt>
                <c:pt idx="6">
                  <c:v>März</c:v>
                </c:pt>
                <c:pt idx="9">
                  <c:v>April</c:v>
                </c:pt>
                <c:pt idx="12">
                  <c:v>Mai</c:v>
                </c:pt>
                <c:pt idx="15">
                  <c:v>Juni</c:v>
                </c:pt>
                <c:pt idx="18">
                  <c:v>Juli</c:v>
                </c:pt>
                <c:pt idx="21">
                  <c:v>August</c:v>
                </c:pt>
                <c:pt idx="24">
                  <c:v>September</c:v>
                </c:pt>
                <c:pt idx="27">
                  <c:v>Oktober</c:v>
                </c:pt>
                <c:pt idx="30">
                  <c:v>November</c:v>
                </c:pt>
                <c:pt idx="33">
                  <c:v>Dezember</c:v>
                </c:pt>
              </c:strCache>
            </c:strRef>
          </c:cat>
          <c:val>
            <c:numRef>
              <c:f>Vorausplanung!$B$127:$AJ$127</c:f>
            </c:numRef>
          </c:val>
          <c:extLst>
            <c:ext xmlns:c16="http://schemas.microsoft.com/office/drawing/2014/chart" uri="{C3380CC4-5D6E-409C-BE32-E72D297353CC}">
              <c16:uniqueId val="{00000004-E3BA-4A6B-9FCF-8A4CAA69CECC}"/>
            </c:ext>
          </c:extLst>
        </c:ser>
        <c:ser>
          <c:idx val="3"/>
          <c:order val="3"/>
          <c:tx>
            <c:strRef>
              <c:f>Vorausplanung!$A$129</c:f>
              <c:strCache>
                <c:ptCount val="1"/>
                <c:pt idx="0">
                  <c:v>betriebliche Auszahlungen 2021</c:v>
                </c:pt>
              </c:strCache>
            </c:strRef>
          </c:tx>
          <c:spPr>
            <a:solidFill>
              <a:schemeClr val="accent2"/>
            </a:solidFill>
          </c:spPr>
          <c:invertIfNegative val="0"/>
          <c:cat>
            <c:strRef>
              <c:f>Vorausplanung!$B$122:$AJ$122</c:f>
              <c:strCache>
                <c:ptCount val="34"/>
                <c:pt idx="0">
                  <c:v>Jänner</c:v>
                </c:pt>
                <c:pt idx="3">
                  <c:v>Februar</c:v>
                </c:pt>
                <c:pt idx="6">
                  <c:v>März</c:v>
                </c:pt>
                <c:pt idx="9">
                  <c:v>April</c:v>
                </c:pt>
                <c:pt idx="12">
                  <c:v>Mai</c:v>
                </c:pt>
                <c:pt idx="15">
                  <c:v>Juni</c:v>
                </c:pt>
                <c:pt idx="18">
                  <c:v>Juli</c:v>
                </c:pt>
                <c:pt idx="21">
                  <c:v>August</c:v>
                </c:pt>
                <c:pt idx="24">
                  <c:v>September</c:v>
                </c:pt>
                <c:pt idx="27">
                  <c:v>Oktober</c:v>
                </c:pt>
                <c:pt idx="30">
                  <c:v>November</c:v>
                </c:pt>
                <c:pt idx="33">
                  <c:v>Dezember</c:v>
                </c:pt>
              </c:strCache>
            </c:strRef>
          </c:cat>
          <c:val>
            <c:numRef>
              <c:f>Vorausplanung!$B$129:$AJ$129</c:f>
              <c:numCache>
                <c:formatCode>#,##0</c:formatCode>
                <c:ptCount val="35"/>
                <c:pt idx="1">
                  <c:v>0</c:v>
                </c:pt>
                <c:pt idx="4">
                  <c:v>0</c:v>
                </c:pt>
                <c:pt idx="7">
                  <c:v>0</c:v>
                </c:pt>
                <c:pt idx="10">
                  <c:v>0</c:v>
                </c:pt>
                <c:pt idx="13">
                  <c:v>0</c:v>
                </c:pt>
                <c:pt idx="16">
                  <c:v>0</c:v>
                </c:pt>
                <c:pt idx="19">
                  <c:v>0</c:v>
                </c:pt>
                <c:pt idx="22">
                  <c:v>0</c:v>
                </c:pt>
                <c:pt idx="25">
                  <c:v>0</c:v>
                </c:pt>
                <c:pt idx="28">
                  <c:v>0</c:v>
                </c:pt>
                <c:pt idx="31">
                  <c:v>0</c:v>
                </c:pt>
                <c:pt idx="3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E3BA-4A6B-9FCF-8A4CAA69CECC}"/>
            </c:ext>
          </c:extLst>
        </c:ser>
        <c:ser>
          <c:idx val="4"/>
          <c:order val="4"/>
          <c:tx>
            <c:strRef>
              <c:f>Vorausplanung!$A$130</c:f>
              <c:strCache>
                <c:ptCount val="1"/>
                <c:pt idx="0">
                  <c:v>Investitionen</c:v>
                </c:pt>
              </c:strCache>
            </c:strRef>
          </c:tx>
          <c:invertIfNegative val="0"/>
          <c:cat>
            <c:strRef>
              <c:f>Vorausplanung!$B$122:$AJ$122</c:f>
              <c:strCache>
                <c:ptCount val="34"/>
                <c:pt idx="0">
                  <c:v>Jänner</c:v>
                </c:pt>
                <c:pt idx="3">
                  <c:v>Februar</c:v>
                </c:pt>
                <c:pt idx="6">
                  <c:v>März</c:v>
                </c:pt>
                <c:pt idx="9">
                  <c:v>April</c:v>
                </c:pt>
                <c:pt idx="12">
                  <c:v>Mai</c:v>
                </c:pt>
                <c:pt idx="15">
                  <c:v>Juni</c:v>
                </c:pt>
                <c:pt idx="18">
                  <c:v>Juli</c:v>
                </c:pt>
                <c:pt idx="21">
                  <c:v>August</c:v>
                </c:pt>
                <c:pt idx="24">
                  <c:v>September</c:v>
                </c:pt>
                <c:pt idx="27">
                  <c:v>Oktober</c:v>
                </c:pt>
                <c:pt idx="30">
                  <c:v>November</c:v>
                </c:pt>
                <c:pt idx="33">
                  <c:v>Dezember</c:v>
                </c:pt>
              </c:strCache>
            </c:strRef>
          </c:cat>
          <c:val>
            <c:numRef>
              <c:f>Vorausplanung!$B$130:$AJ$130</c:f>
            </c:numRef>
          </c:val>
          <c:extLst>
            <c:ext xmlns:c16="http://schemas.microsoft.com/office/drawing/2014/chart" uri="{C3380CC4-5D6E-409C-BE32-E72D297353CC}">
              <c16:uniqueId val="{00000006-E3BA-4A6B-9FCF-8A4CAA69CECC}"/>
            </c:ext>
          </c:extLst>
        </c:ser>
        <c:ser>
          <c:idx val="5"/>
          <c:order val="5"/>
          <c:tx>
            <c:strRef>
              <c:f>Vorausplanung!$A$132</c:f>
              <c:strCache>
                <c:ptCount val="1"/>
                <c:pt idx="0">
                  <c:v>Finanzbereich AZ</c:v>
                </c:pt>
              </c:strCache>
            </c:strRef>
          </c:tx>
          <c:invertIfNegative val="0"/>
          <c:cat>
            <c:strRef>
              <c:f>Vorausplanung!$B$122:$AJ$122</c:f>
              <c:strCache>
                <c:ptCount val="34"/>
                <c:pt idx="0">
                  <c:v>Jänner</c:v>
                </c:pt>
                <c:pt idx="3">
                  <c:v>Februar</c:v>
                </c:pt>
                <c:pt idx="6">
                  <c:v>März</c:v>
                </c:pt>
                <c:pt idx="9">
                  <c:v>April</c:v>
                </c:pt>
                <c:pt idx="12">
                  <c:v>Mai</c:v>
                </c:pt>
                <c:pt idx="15">
                  <c:v>Juni</c:v>
                </c:pt>
                <c:pt idx="18">
                  <c:v>Juli</c:v>
                </c:pt>
                <c:pt idx="21">
                  <c:v>August</c:v>
                </c:pt>
                <c:pt idx="24">
                  <c:v>September</c:v>
                </c:pt>
                <c:pt idx="27">
                  <c:v>Oktober</c:v>
                </c:pt>
                <c:pt idx="30">
                  <c:v>November</c:v>
                </c:pt>
                <c:pt idx="33">
                  <c:v>Dezember</c:v>
                </c:pt>
              </c:strCache>
            </c:strRef>
          </c:cat>
          <c:val>
            <c:numRef>
              <c:f>Vorausplanung!$B$132:$AJ$132</c:f>
            </c:numRef>
          </c:val>
          <c:extLst>
            <c:ext xmlns:c16="http://schemas.microsoft.com/office/drawing/2014/chart" uri="{C3380CC4-5D6E-409C-BE32-E72D297353CC}">
              <c16:uniqueId val="{00000007-E3BA-4A6B-9FCF-8A4CAA69CECC}"/>
            </c:ext>
          </c:extLst>
        </c:ser>
        <c:ser>
          <c:idx val="6"/>
          <c:order val="6"/>
          <c:tx>
            <c:strRef>
              <c:f>Vorausplanung!$A$131</c:f>
              <c:strCache>
                <c:ptCount val="1"/>
                <c:pt idx="0">
                  <c:v>private Auszahlungen</c:v>
                </c:pt>
              </c:strCache>
            </c:strRef>
          </c:tx>
          <c:spPr>
            <a:solidFill>
              <a:schemeClr val="bg1">
                <a:lumMod val="50000"/>
              </a:schemeClr>
            </a:solidFill>
          </c:spPr>
          <c:invertIfNegative val="0"/>
          <c:cat>
            <c:strRef>
              <c:f>Vorausplanung!$B$122:$AJ$122</c:f>
              <c:strCache>
                <c:ptCount val="34"/>
                <c:pt idx="0">
                  <c:v>Jänner</c:v>
                </c:pt>
                <c:pt idx="3">
                  <c:v>Februar</c:v>
                </c:pt>
                <c:pt idx="6">
                  <c:v>März</c:v>
                </c:pt>
                <c:pt idx="9">
                  <c:v>April</c:v>
                </c:pt>
                <c:pt idx="12">
                  <c:v>Mai</c:v>
                </c:pt>
                <c:pt idx="15">
                  <c:v>Juni</c:v>
                </c:pt>
                <c:pt idx="18">
                  <c:v>Juli</c:v>
                </c:pt>
                <c:pt idx="21">
                  <c:v>August</c:v>
                </c:pt>
                <c:pt idx="24">
                  <c:v>September</c:v>
                </c:pt>
                <c:pt idx="27">
                  <c:v>Oktober</c:v>
                </c:pt>
                <c:pt idx="30">
                  <c:v>November</c:v>
                </c:pt>
                <c:pt idx="33">
                  <c:v>Dezember</c:v>
                </c:pt>
              </c:strCache>
            </c:strRef>
          </c:cat>
          <c:val>
            <c:numRef>
              <c:f>Vorausplanung!$B$131:$AJ$131</c:f>
            </c:numRef>
          </c:val>
          <c:extLst>
            <c:ext xmlns:c16="http://schemas.microsoft.com/office/drawing/2014/chart" uri="{C3380CC4-5D6E-409C-BE32-E72D297353CC}">
              <c16:uniqueId val="{00000008-E3BA-4A6B-9FCF-8A4CAA69CEC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overlap val="100"/>
        <c:axId val="151684608"/>
        <c:axId val="151686144"/>
      </c:barChart>
      <c:lineChart>
        <c:grouping val="standard"/>
        <c:varyColors val="0"/>
        <c:ser>
          <c:idx val="7"/>
          <c:order val="7"/>
          <c:tx>
            <c:strRef>
              <c:f>Vorausplanung!$A$134</c:f>
              <c:strCache>
                <c:ptCount val="1"/>
                <c:pt idx="0">
                  <c:v>liquide Mittel</c:v>
                </c:pt>
              </c:strCache>
            </c:strRef>
          </c:tx>
          <c:spPr>
            <a:ln w="38100">
              <a:solidFill>
                <a:schemeClr val="tx2">
                  <a:lumMod val="75000"/>
                  <a:alpha val="92000"/>
                </a:schemeClr>
              </a:solidFill>
            </a:ln>
          </c:spPr>
          <c:marker>
            <c:symbol val="none"/>
          </c:marker>
          <c:val>
            <c:numRef>
              <c:f>Vorausplanung!$B$134:$AJ$134</c:f>
              <c:numCache>
                <c:formatCode>#,##0</c:formatCode>
                <c:ptCount val="3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9-E3BA-4A6B-9FCF-8A4CAA69CEC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1684608"/>
        <c:axId val="151686144"/>
      </c:lineChart>
      <c:catAx>
        <c:axId val="15168460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51686144"/>
        <c:crosses val="autoZero"/>
        <c:auto val="1"/>
        <c:lblAlgn val="ctr"/>
        <c:lblOffset val="100"/>
        <c:noMultiLvlLbl val="0"/>
      </c:catAx>
      <c:valAx>
        <c:axId val="151686144"/>
        <c:scaling>
          <c:orientation val="minMax"/>
        </c:scaling>
        <c:delete val="0"/>
        <c:axPos val="l"/>
        <c:majorGridlines>
          <c:spPr>
            <a:ln>
              <a:gradFill>
                <a:gsLst>
                  <a:gs pos="0">
                    <a:schemeClr val="accent1">
                      <a:tint val="66000"/>
                      <a:satMod val="160000"/>
                    </a:schemeClr>
                  </a:gs>
                  <a:gs pos="50000">
                    <a:schemeClr val="accent1">
                      <a:tint val="44500"/>
                      <a:satMod val="160000"/>
                    </a:schemeClr>
                  </a:gs>
                  <a:gs pos="100000">
                    <a:schemeClr val="accent1">
                      <a:tint val="23500"/>
                      <a:satMod val="160000"/>
                    </a:schemeClr>
                  </a:gs>
                </a:gsLst>
                <a:lin ang="5400000" scaled="0"/>
              </a:gra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1200"/>
                </a:pPr>
                <a:r>
                  <a:rPr lang="de-AT" sz="1200"/>
                  <a:t>€ / Jahr</a:t>
                </a:r>
              </a:p>
            </c:rich>
          </c:tx>
          <c:layout>
            <c:manualLayout>
              <c:xMode val="edge"/>
              <c:yMode val="edge"/>
              <c:x val="8.1349729388729419E-3"/>
              <c:y val="0.3180712128432579"/>
            </c:manualLayout>
          </c:layout>
          <c:overlay val="0"/>
        </c:title>
        <c:numFmt formatCode="_(* #,##0_);_(* \(#,##0\);_(* &quot;-&quot;_);_(@_)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1200"/>
            </a:pPr>
            <a:endParaRPr lang="de-DE"/>
          </a:p>
        </c:txPr>
        <c:crossAx val="151684608"/>
        <c:crosses val="autoZero"/>
        <c:crossBetween val="between"/>
      </c:valAx>
    </c:plotArea>
    <c:legend>
      <c:legendPos val="b"/>
      <c:layout>
        <c:manualLayout>
          <c:xMode val="edge"/>
          <c:yMode val="edge"/>
          <c:x val="2.8315986708707191E-2"/>
          <c:y val="0.64604250128078355"/>
          <c:w val="0.9578368469294225"/>
          <c:h val="0.13705130749728006"/>
        </c:manualLayout>
      </c:layout>
      <c:overlay val="0"/>
      <c:txPr>
        <a:bodyPr/>
        <a:lstStyle/>
        <a:p>
          <a:pPr>
            <a:defRPr sz="1600"/>
          </a:pPr>
          <a:endParaRPr lang="de-DE"/>
        </a:p>
      </c:txPr>
    </c:legend>
    <c:plotVisOnly val="1"/>
    <c:dispBlanksAs val="gap"/>
    <c:showDLblsOverMax val="0"/>
  </c:chart>
  <c:spPr>
    <a:ln>
      <a:noFill/>
    </a:ln>
  </c:spPr>
  <c:printSettings>
    <c:headerFooter/>
    <c:pageMargins b="0" l="0" r="0" t="0" header="0" footer="0"/>
    <c:pageSetup orientation="landscape"/>
  </c:printSettings>
  <c:userShapes r:id="rId1"/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30002107946062512"/>
          <c:y val="0.1813979554210825"/>
          <c:w val="0.59813897198845922"/>
          <c:h val="0.51517562512793302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Vorausplanung!$P$10</c:f>
              <c:strCache>
                <c:ptCount val="1"/>
                <c:pt idx="0">
                  <c:v>betriebliche Einzahlungen 2021</c:v>
                </c:pt>
              </c:strCache>
            </c:strRef>
          </c:tx>
          <c:spPr>
            <a:solidFill>
              <a:srgbClr val="92D050"/>
            </a:solidFill>
            <a:ln>
              <a:noFill/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Vorausplanung!$R$9:$S$9</c:f>
              <c:strCache>
                <c:ptCount val="2"/>
                <c:pt idx="0">
                  <c:v>Einzahlung</c:v>
                </c:pt>
                <c:pt idx="1">
                  <c:v>Auszahlung</c:v>
                </c:pt>
              </c:strCache>
            </c:strRef>
          </c:cat>
          <c:val>
            <c:numRef>
              <c:f>Vorausplanung!$R$10:$S$10</c:f>
              <c:numCache>
                <c:formatCode>General</c:formatCode>
                <c:ptCount val="2"/>
                <c:pt idx="0" formatCode="#,##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392-4BC4-8146-8557C746F8EC}"/>
            </c:ext>
          </c:extLst>
        </c:ser>
        <c:ser>
          <c:idx val="1"/>
          <c:order val="1"/>
          <c:tx>
            <c:strRef>
              <c:f>Vorausplanung!$P$11</c:f>
              <c:strCache>
                <c:ptCount val="1"/>
                <c:pt idx="0">
                  <c:v>betriebliche Auszahlungen 2021</c:v>
                </c:pt>
              </c:strCache>
            </c:strRef>
          </c:tx>
          <c:spPr>
            <a:ln>
              <a:noFill/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Vorausplanung!$R$9:$S$9</c:f>
              <c:strCache>
                <c:ptCount val="2"/>
                <c:pt idx="0">
                  <c:v>Einzahlung</c:v>
                </c:pt>
                <c:pt idx="1">
                  <c:v>Auszahlung</c:v>
                </c:pt>
              </c:strCache>
            </c:strRef>
          </c:cat>
          <c:val>
            <c:numRef>
              <c:f>Vorausplanung!$R$11:$S$11</c:f>
              <c:numCache>
                <c:formatCode>#,##0</c:formatCode>
                <c:ptCount val="2"/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0392-4BC4-8146-8557C746F8EC}"/>
            </c:ext>
          </c:extLst>
        </c:ser>
        <c:ser>
          <c:idx val="2"/>
          <c:order val="2"/>
          <c:tx>
            <c:strRef>
              <c:f>Vorausplanung!$P$12</c:f>
              <c:strCache>
                <c:ptCount val="1"/>
                <c:pt idx="0">
                  <c:v>Saldo</c:v>
                </c:pt>
              </c:strCache>
            </c:strRef>
          </c:tx>
          <c:spPr>
            <a:solidFill>
              <a:schemeClr val="tx2">
                <a:lumMod val="60000"/>
                <a:lumOff val="40000"/>
              </a:schemeClr>
            </a:solidFill>
            <a:ln>
              <a:noFill/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Vorausplanung!$R$9:$S$9</c:f>
              <c:strCache>
                <c:ptCount val="2"/>
                <c:pt idx="0">
                  <c:v>Einzahlung</c:v>
                </c:pt>
                <c:pt idx="1">
                  <c:v>Auszahlung</c:v>
                </c:pt>
              </c:strCache>
            </c:strRef>
          </c:cat>
          <c:val>
            <c:numRef>
              <c:f>Vorausplanung!$R$12:$S$12</c:f>
              <c:numCache>
                <c:formatCode>#,##0</c:formatCode>
                <c:ptCount val="2"/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0392-4BC4-8146-8557C746F8E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"/>
        <c:overlap val="100"/>
        <c:axId val="153187456"/>
        <c:axId val="153188992"/>
      </c:barChart>
      <c:catAx>
        <c:axId val="15318745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low"/>
        <c:crossAx val="153188992"/>
        <c:crosses val="autoZero"/>
        <c:auto val="1"/>
        <c:lblAlgn val="ctr"/>
        <c:lblOffset val="100"/>
        <c:noMultiLvlLbl val="0"/>
      </c:catAx>
      <c:valAx>
        <c:axId val="153188992"/>
        <c:scaling>
          <c:orientation val="minMax"/>
        </c:scaling>
        <c:delete val="0"/>
        <c:axPos val="l"/>
        <c:majorGridlines/>
        <c:numFmt formatCode="#,##0" sourceLinked="1"/>
        <c:majorTickMark val="none"/>
        <c:minorTickMark val="none"/>
        <c:tickLblPos val="nextTo"/>
        <c:spPr>
          <a:ln w="9525">
            <a:noFill/>
          </a:ln>
        </c:spPr>
        <c:crossAx val="153187456"/>
        <c:crosses val="autoZero"/>
        <c:crossBetween val="between"/>
      </c:valAx>
    </c:plotArea>
    <c:legend>
      <c:legendPos val="b"/>
      <c:layout>
        <c:manualLayout>
          <c:xMode val="edge"/>
          <c:yMode val="edge"/>
          <c:x val="7.3394381339195444E-2"/>
          <c:y val="0.8009613391342667"/>
          <c:w val="0.89999979276620501"/>
          <c:h val="7.4854009697484888E-2"/>
        </c:manualLayout>
      </c:layout>
      <c:overlay val="0"/>
    </c:legend>
    <c:plotVisOnly val="1"/>
    <c:dispBlanksAs val="gap"/>
    <c:showDLblsOverMax val="0"/>
  </c:chart>
  <c:spPr>
    <a:ln>
      <a:noFill/>
    </a:ln>
  </c:spPr>
  <c:printSettings>
    <c:headerFooter/>
    <c:pageMargins b="0" l="0" r="0" t="0" header="0" footer="0"/>
    <c:pageSetup paperSize="9" orientation="landscape"/>
  </c:printSettings>
  <c:userShapes r:id="rId1"/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30002107946062512"/>
          <c:y val="0.1813979554210825"/>
          <c:w val="0.59813897198845922"/>
          <c:h val="0.51517562512793302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Vorausplanung!$W$10</c:f>
              <c:strCache>
                <c:ptCount val="1"/>
                <c:pt idx="0">
                  <c:v>Einzahlungen 2021</c:v>
                </c:pt>
              </c:strCache>
            </c:strRef>
          </c:tx>
          <c:spPr>
            <a:solidFill>
              <a:srgbClr val="92D050"/>
            </a:solidFill>
            <a:ln>
              <a:noFill/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Vorausplanung!$Y$9:$Z$9</c:f>
              <c:strCache>
                <c:ptCount val="2"/>
                <c:pt idx="0">
                  <c:v>Einzahlung</c:v>
                </c:pt>
                <c:pt idx="1">
                  <c:v>Auszahlung</c:v>
                </c:pt>
              </c:strCache>
            </c:strRef>
          </c:cat>
          <c:val>
            <c:numRef>
              <c:f>Vorausplanung!$Y$10:$Z$10</c:f>
              <c:numCache>
                <c:formatCode>General</c:formatCode>
                <c:ptCount val="2"/>
                <c:pt idx="0" formatCode="#,##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392-4BC4-8146-8557C746F8EC}"/>
            </c:ext>
          </c:extLst>
        </c:ser>
        <c:ser>
          <c:idx val="1"/>
          <c:order val="1"/>
          <c:tx>
            <c:strRef>
              <c:f>Vorausplanung!$W$11</c:f>
              <c:strCache>
                <c:ptCount val="1"/>
                <c:pt idx="0">
                  <c:v>Auszahlungen 2021</c:v>
                </c:pt>
              </c:strCache>
            </c:strRef>
          </c:tx>
          <c:spPr>
            <a:ln>
              <a:noFill/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Vorausplanung!$Y$9:$Z$9</c:f>
              <c:strCache>
                <c:ptCount val="2"/>
                <c:pt idx="0">
                  <c:v>Einzahlung</c:v>
                </c:pt>
                <c:pt idx="1">
                  <c:v>Auszahlung</c:v>
                </c:pt>
              </c:strCache>
            </c:strRef>
          </c:cat>
          <c:val>
            <c:numRef>
              <c:f>Vorausplanung!$Y$11:$Z$11</c:f>
              <c:numCache>
                <c:formatCode>#,##0</c:formatCode>
                <c:ptCount val="2"/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0392-4BC4-8146-8557C746F8EC}"/>
            </c:ext>
          </c:extLst>
        </c:ser>
        <c:ser>
          <c:idx val="2"/>
          <c:order val="2"/>
          <c:tx>
            <c:strRef>
              <c:f>Vorausplanung!$W$12</c:f>
              <c:strCache>
                <c:ptCount val="1"/>
                <c:pt idx="0">
                  <c:v>Saldo</c:v>
                </c:pt>
              </c:strCache>
            </c:strRef>
          </c:tx>
          <c:spPr>
            <a:solidFill>
              <a:schemeClr val="tx2">
                <a:lumMod val="60000"/>
                <a:lumOff val="40000"/>
              </a:schemeClr>
            </a:solidFill>
            <a:ln>
              <a:noFill/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Vorausplanung!$Y$9:$Z$9</c:f>
              <c:strCache>
                <c:ptCount val="2"/>
                <c:pt idx="0">
                  <c:v>Einzahlung</c:v>
                </c:pt>
                <c:pt idx="1">
                  <c:v>Auszahlung</c:v>
                </c:pt>
              </c:strCache>
            </c:strRef>
          </c:cat>
          <c:val>
            <c:numRef>
              <c:f>Vorausplanung!$Y$12:$Z$12</c:f>
              <c:numCache>
                <c:formatCode>#,##0</c:formatCode>
                <c:ptCount val="2"/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0392-4BC4-8146-8557C746F8E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"/>
        <c:overlap val="100"/>
        <c:axId val="153260416"/>
        <c:axId val="153261952"/>
      </c:barChart>
      <c:catAx>
        <c:axId val="15326041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low"/>
        <c:crossAx val="153261952"/>
        <c:crosses val="autoZero"/>
        <c:auto val="1"/>
        <c:lblAlgn val="ctr"/>
        <c:lblOffset val="100"/>
        <c:noMultiLvlLbl val="0"/>
      </c:catAx>
      <c:valAx>
        <c:axId val="153261952"/>
        <c:scaling>
          <c:orientation val="minMax"/>
        </c:scaling>
        <c:delete val="0"/>
        <c:axPos val="l"/>
        <c:majorGridlines/>
        <c:numFmt formatCode="#,##0" sourceLinked="1"/>
        <c:majorTickMark val="none"/>
        <c:minorTickMark val="none"/>
        <c:tickLblPos val="nextTo"/>
        <c:spPr>
          <a:ln w="9525">
            <a:noFill/>
          </a:ln>
        </c:spPr>
        <c:crossAx val="153260416"/>
        <c:crosses val="autoZero"/>
        <c:crossBetween val="between"/>
      </c:valAx>
    </c:plotArea>
    <c:legend>
      <c:legendPos val="b"/>
      <c:layout>
        <c:manualLayout>
          <c:xMode val="edge"/>
          <c:yMode val="edge"/>
          <c:x val="7.3394381339195444E-2"/>
          <c:y val="0.8009613391342667"/>
          <c:w val="0.89999979276620501"/>
          <c:h val="7.4854009697484888E-2"/>
        </c:manualLayout>
      </c:layout>
      <c:overlay val="0"/>
    </c:legend>
    <c:plotVisOnly val="1"/>
    <c:dispBlanksAs val="gap"/>
    <c:showDLblsOverMax val="0"/>
  </c:chart>
  <c:spPr>
    <a:ln>
      <a:noFill/>
    </a:ln>
  </c:spPr>
  <c:printSettings>
    <c:headerFooter/>
    <c:pageMargins b="0" l="0" r="0" t="0" header="0" footer="0"/>
    <c:pageSetup paperSize="9" orientation="landscape"/>
  </c:printSettings>
  <c:userShapes r:id="rId1"/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7251022129388844E-2"/>
          <c:y val="6.7367145363864497E-2"/>
          <c:w val="0.87814406551739221"/>
          <c:h val="0.64416131773058771"/>
        </c:manualLayout>
      </c:layout>
      <c:barChart>
        <c:barDir val="col"/>
        <c:grouping val="clustered"/>
        <c:varyColors val="0"/>
        <c:ser>
          <c:idx val="2"/>
          <c:order val="1"/>
          <c:tx>
            <c:strRef>
              <c:f>'Vorausplanung (2022)'!$A$31</c:f>
              <c:strCache>
                <c:ptCount val="1"/>
                <c:pt idx="0">
                  <c:v>Summe Einzahlungen 2022</c:v>
                </c:pt>
              </c:strCache>
            </c:strRef>
          </c:tx>
          <c:invertIfNegative val="0"/>
          <c:val>
            <c:numRef>
              <c:f>'Vorausplanung (2022)'!$B$31:$M$31</c:f>
              <c:numCache>
                <c:formatCode>#,##0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CDD-4C4A-AA82-B62FDC8C0B6A}"/>
            </c:ext>
          </c:extLst>
        </c:ser>
        <c:ser>
          <c:idx val="1"/>
          <c:order val="2"/>
          <c:tx>
            <c:strRef>
              <c:f>'Vorausplanung (2022)'!$A$64</c:f>
              <c:strCache>
                <c:ptCount val="1"/>
                <c:pt idx="0">
                  <c:v>Summe Auszahlungen 2022</c:v>
                </c:pt>
              </c:strCache>
            </c:strRef>
          </c:tx>
          <c:invertIfNegative val="0"/>
          <c:val>
            <c:numRef>
              <c:f>'Vorausplanung (2022)'!$B$64:$M$64</c:f>
              <c:numCache>
                <c:formatCode>#,##0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CDD-4C4A-AA82-B62FDC8C0B6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50659072"/>
        <c:axId val="150660608"/>
      </c:barChart>
      <c:lineChart>
        <c:grouping val="standard"/>
        <c:varyColors val="0"/>
        <c:ser>
          <c:idx val="0"/>
          <c:order val="0"/>
          <c:tx>
            <c:strRef>
              <c:f>'Vorausplanung (2022)'!$A$67</c:f>
              <c:strCache>
                <c:ptCount val="1"/>
                <c:pt idx="0">
                  <c:v>liquide Mittel</c:v>
                </c:pt>
              </c:strCache>
            </c:strRef>
          </c:tx>
          <c:spPr>
            <a:ln w="38100"/>
          </c:spPr>
          <c:marker>
            <c:symbol val="none"/>
          </c:marker>
          <c:cat>
            <c:strRef>
              <c:f>'Vorausplanung (2022)'!$B$1:$M$1</c:f>
              <c:strCache>
                <c:ptCount val="12"/>
                <c:pt idx="0">
                  <c:v>Jänner</c:v>
                </c:pt>
                <c:pt idx="1">
                  <c:v>Februar</c:v>
                </c:pt>
                <c:pt idx="2">
                  <c:v>März</c:v>
                </c:pt>
                <c:pt idx="3">
                  <c:v>April</c:v>
                </c:pt>
                <c:pt idx="4">
                  <c:v>Mai</c:v>
                </c:pt>
                <c:pt idx="5">
                  <c:v>Juni</c:v>
                </c:pt>
                <c:pt idx="6">
                  <c:v>Juli</c:v>
                </c:pt>
                <c:pt idx="7">
                  <c:v>August</c:v>
                </c:pt>
                <c:pt idx="8">
                  <c:v>September</c:v>
                </c:pt>
                <c:pt idx="9">
                  <c:v>Oktober</c:v>
                </c:pt>
                <c:pt idx="10">
                  <c:v>November</c:v>
                </c:pt>
                <c:pt idx="11">
                  <c:v>Dezember</c:v>
                </c:pt>
              </c:strCache>
            </c:strRef>
          </c:cat>
          <c:val>
            <c:numRef>
              <c:f>'Vorausplanung (2022)'!$B$67:$M$67</c:f>
              <c:numCache>
                <c:formatCode>#,##0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ACDD-4C4A-AA82-B62FDC8C0B6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0659072"/>
        <c:axId val="150660608"/>
      </c:lineChart>
      <c:catAx>
        <c:axId val="15065907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50660608"/>
        <c:crosses val="autoZero"/>
        <c:auto val="1"/>
        <c:lblAlgn val="ctr"/>
        <c:lblOffset val="100"/>
        <c:noMultiLvlLbl val="0"/>
      </c:catAx>
      <c:valAx>
        <c:axId val="150660608"/>
        <c:scaling>
          <c:orientation val="minMax"/>
        </c:scaling>
        <c:delete val="0"/>
        <c:axPos val="l"/>
        <c:majorGridlines>
          <c:spPr>
            <a:ln>
              <a:gradFill>
                <a:gsLst>
                  <a:gs pos="0">
                    <a:schemeClr val="accent1">
                      <a:tint val="66000"/>
                      <a:satMod val="160000"/>
                    </a:schemeClr>
                  </a:gs>
                  <a:gs pos="50000">
                    <a:schemeClr val="accent1">
                      <a:tint val="44500"/>
                      <a:satMod val="160000"/>
                    </a:schemeClr>
                  </a:gs>
                  <a:gs pos="100000">
                    <a:schemeClr val="accent1">
                      <a:tint val="23500"/>
                      <a:satMod val="160000"/>
                    </a:schemeClr>
                  </a:gs>
                </a:gsLst>
                <a:lin ang="5400000" scaled="0"/>
              </a:gra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1200"/>
                </a:pPr>
                <a:r>
                  <a:rPr lang="de-AT" sz="1200"/>
                  <a:t>€ / Jahr</a:t>
                </a:r>
              </a:p>
            </c:rich>
          </c:tx>
          <c:layout/>
          <c:overlay val="0"/>
        </c:title>
        <c:numFmt formatCode="_(* #,##0_);_(* \(#,##0\);_(* &quot;-&quot;_);_(@_)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1200"/>
            </a:pPr>
            <a:endParaRPr lang="de-DE"/>
          </a:p>
        </c:txPr>
        <c:crossAx val="15065907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26441010361715955"/>
          <c:y val="0.82380888965948063"/>
          <c:w val="0.53376527347601754"/>
          <c:h val="6.0889999371065588E-2"/>
        </c:manualLayout>
      </c:layout>
      <c:overlay val="0"/>
      <c:txPr>
        <a:bodyPr/>
        <a:lstStyle/>
        <a:p>
          <a:pPr>
            <a:defRPr sz="1600"/>
          </a:pPr>
          <a:endParaRPr lang="de-DE"/>
        </a:p>
      </c:txPr>
    </c:legend>
    <c:plotVisOnly val="1"/>
    <c:dispBlanksAs val="gap"/>
    <c:showDLblsOverMax val="0"/>
  </c:chart>
  <c:spPr>
    <a:ln>
      <a:noFill/>
    </a:ln>
  </c:spPr>
  <c:printSettings>
    <c:headerFooter/>
    <c:pageMargins b="0" l="0" r="0" t="0" header="0" footer="0"/>
    <c:pageSetup orientation="landscape"/>
  </c:printSettings>
  <c:userShapes r:id="rId1"/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7251014559774992E-2"/>
          <c:y val="3.2994694013653993E-2"/>
          <c:w val="0.87814406551739221"/>
          <c:h val="0.56449362586342156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'Vorausplanung (2022)'!$A$123</c:f>
              <c:strCache>
                <c:ptCount val="1"/>
                <c:pt idx="0">
                  <c:v>betriebliche Einzahlungen 2022</c:v>
                </c:pt>
              </c:strCache>
            </c:strRef>
          </c:tx>
          <c:spPr>
            <a:solidFill>
              <a:schemeClr val="accent3">
                <a:lumMod val="60000"/>
                <a:lumOff val="40000"/>
              </a:schemeClr>
            </a:solidFill>
            <a:ln w="38100"/>
          </c:spPr>
          <c:invertIfNegative val="0"/>
          <c:cat>
            <c:strRef>
              <c:f>'Vorausplanung (2022)'!$B$122:$AJ$122</c:f>
              <c:strCache>
                <c:ptCount val="34"/>
                <c:pt idx="0">
                  <c:v>Jänner</c:v>
                </c:pt>
                <c:pt idx="3">
                  <c:v>Februar</c:v>
                </c:pt>
                <c:pt idx="6">
                  <c:v>März</c:v>
                </c:pt>
                <c:pt idx="9">
                  <c:v>April</c:v>
                </c:pt>
                <c:pt idx="12">
                  <c:v>Mai</c:v>
                </c:pt>
                <c:pt idx="15">
                  <c:v>Juni</c:v>
                </c:pt>
                <c:pt idx="18">
                  <c:v>Juli</c:v>
                </c:pt>
                <c:pt idx="21">
                  <c:v>August</c:v>
                </c:pt>
                <c:pt idx="24">
                  <c:v>September</c:v>
                </c:pt>
                <c:pt idx="27">
                  <c:v>Oktober</c:v>
                </c:pt>
                <c:pt idx="30">
                  <c:v>November</c:v>
                </c:pt>
                <c:pt idx="33">
                  <c:v>Dezember</c:v>
                </c:pt>
              </c:strCache>
            </c:strRef>
          </c:cat>
          <c:val>
            <c:numRef>
              <c:f>'Vorausplanung (2022)'!$B$123:$AJ$123</c:f>
              <c:numCache>
                <c:formatCode>General</c:formatCode>
                <c:ptCount val="35"/>
                <c:pt idx="0" formatCode="#,##0">
                  <c:v>0</c:v>
                </c:pt>
                <c:pt idx="3" formatCode="#,##0">
                  <c:v>0</c:v>
                </c:pt>
                <c:pt idx="6" formatCode="#,##0">
                  <c:v>0</c:v>
                </c:pt>
                <c:pt idx="9" formatCode="#,##0">
                  <c:v>0</c:v>
                </c:pt>
                <c:pt idx="12" formatCode="#,##0">
                  <c:v>0</c:v>
                </c:pt>
                <c:pt idx="15" formatCode="#,##0">
                  <c:v>0</c:v>
                </c:pt>
                <c:pt idx="18" formatCode="#,##0">
                  <c:v>0</c:v>
                </c:pt>
                <c:pt idx="21" formatCode="#,##0">
                  <c:v>0</c:v>
                </c:pt>
                <c:pt idx="24" formatCode="#,##0">
                  <c:v>0</c:v>
                </c:pt>
                <c:pt idx="27" formatCode="#,##0">
                  <c:v>0</c:v>
                </c:pt>
                <c:pt idx="30" formatCode="#,##0">
                  <c:v>0</c:v>
                </c:pt>
                <c:pt idx="33" formatCode="#,##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3BA-4A6B-9FCF-8A4CAA69CECC}"/>
            </c:ext>
          </c:extLst>
        </c:ser>
        <c:ser>
          <c:idx val="1"/>
          <c:order val="1"/>
          <c:tx>
            <c:strRef>
              <c:f>Vorausplanung!$A$125</c:f>
              <c:strCache>
                <c:ptCount val="1"/>
                <c:pt idx="0">
                  <c:v>außerlandwirtschaftliche Einzahlungen</c:v>
                </c:pt>
              </c:strCache>
            </c:strRef>
          </c:tx>
          <c:spPr>
            <a:solidFill>
              <a:srgbClr val="00B050"/>
            </a:solidFill>
          </c:spPr>
          <c:invertIfNegative val="0"/>
          <c:cat>
            <c:strRef>
              <c:f>Vorausplanung!$B$122:$AJ$122</c:f>
              <c:strCache>
                <c:ptCount val="34"/>
                <c:pt idx="0">
                  <c:v>Jänner</c:v>
                </c:pt>
                <c:pt idx="3">
                  <c:v>Februar</c:v>
                </c:pt>
                <c:pt idx="6">
                  <c:v>März</c:v>
                </c:pt>
                <c:pt idx="9">
                  <c:v>April</c:v>
                </c:pt>
                <c:pt idx="12">
                  <c:v>Mai</c:v>
                </c:pt>
                <c:pt idx="15">
                  <c:v>Juni</c:v>
                </c:pt>
                <c:pt idx="18">
                  <c:v>Juli</c:v>
                </c:pt>
                <c:pt idx="21">
                  <c:v>August</c:v>
                </c:pt>
                <c:pt idx="24">
                  <c:v>September</c:v>
                </c:pt>
                <c:pt idx="27">
                  <c:v>Oktober</c:v>
                </c:pt>
                <c:pt idx="30">
                  <c:v>November</c:v>
                </c:pt>
                <c:pt idx="33">
                  <c:v>Dezember</c:v>
                </c:pt>
              </c:strCache>
            </c:strRef>
          </c:cat>
          <c:val>
            <c:numRef>
              <c:f>Vorausplanung!$B$125:$AJ$125</c:f>
            </c:numRef>
          </c:val>
          <c:extLst>
            <c:ext xmlns:c16="http://schemas.microsoft.com/office/drawing/2014/chart" uri="{C3380CC4-5D6E-409C-BE32-E72D297353CC}">
              <c16:uniqueId val="{00000001-E3BA-4A6B-9FCF-8A4CAA69CECC}"/>
            </c:ext>
          </c:extLst>
        </c:ser>
        <c:ser>
          <c:idx val="2"/>
          <c:order val="2"/>
          <c:tx>
            <c:strRef>
              <c:f>Vorausplanung!$A$127</c:f>
              <c:strCache>
                <c:ptCount val="1"/>
                <c:pt idx="0">
                  <c:v>Finanzbereich EZ</c:v>
                </c:pt>
              </c:strCache>
            </c:strRef>
          </c:tx>
          <c:spPr>
            <a:solidFill>
              <a:schemeClr val="accent4">
                <a:lumMod val="60000"/>
                <a:lumOff val="40000"/>
              </a:schemeClr>
            </a:solidFill>
          </c:spPr>
          <c:invertIfNegative val="0"/>
          <c:dPt>
            <c:idx val="3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3-E3BA-4A6B-9FCF-8A4CAA69CECC}"/>
              </c:ext>
            </c:extLst>
          </c:dPt>
          <c:cat>
            <c:strRef>
              <c:f>Vorausplanung!$B$122:$AJ$122</c:f>
              <c:strCache>
                <c:ptCount val="34"/>
                <c:pt idx="0">
                  <c:v>Jänner</c:v>
                </c:pt>
                <c:pt idx="3">
                  <c:v>Februar</c:v>
                </c:pt>
                <c:pt idx="6">
                  <c:v>März</c:v>
                </c:pt>
                <c:pt idx="9">
                  <c:v>April</c:v>
                </c:pt>
                <c:pt idx="12">
                  <c:v>Mai</c:v>
                </c:pt>
                <c:pt idx="15">
                  <c:v>Juni</c:v>
                </c:pt>
                <c:pt idx="18">
                  <c:v>Juli</c:v>
                </c:pt>
                <c:pt idx="21">
                  <c:v>August</c:v>
                </c:pt>
                <c:pt idx="24">
                  <c:v>September</c:v>
                </c:pt>
                <c:pt idx="27">
                  <c:v>Oktober</c:v>
                </c:pt>
                <c:pt idx="30">
                  <c:v>November</c:v>
                </c:pt>
                <c:pt idx="33">
                  <c:v>Dezember</c:v>
                </c:pt>
              </c:strCache>
            </c:strRef>
          </c:cat>
          <c:val>
            <c:numRef>
              <c:f>Vorausplanung!$B$127:$AJ$127</c:f>
            </c:numRef>
          </c:val>
          <c:extLst>
            <c:ext xmlns:c16="http://schemas.microsoft.com/office/drawing/2014/chart" uri="{C3380CC4-5D6E-409C-BE32-E72D297353CC}">
              <c16:uniqueId val="{00000004-E3BA-4A6B-9FCF-8A4CAA69CECC}"/>
            </c:ext>
          </c:extLst>
        </c:ser>
        <c:ser>
          <c:idx val="3"/>
          <c:order val="3"/>
          <c:tx>
            <c:strRef>
              <c:f>'Vorausplanung (2022)'!$A$129</c:f>
              <c:strCache>
                <c:ptCount val="1"/>
                <c:pt idx="0">
                  <c:v>betriebliche Auszahlungen 2022</c:v>
                </c:pt>
              </c:strCache>
            </c:strRef>
          </c:tx>
          <c:spPr>
            <a:solidFill>
              <a:schemeClr val="accent2"/>
            </a:solidFill>
          </c:spPr>
          <c:invertIfNegative val="0"/>
          <c:cat>
            <c:strRef>
              <c:f>'Vorausplanung (2022)'!$B$122:$AJ$122</c:f>
              <c:strCache>
                <c:ptCount val="34"/>
                <c:pt idx="0">
                  <c:v>Jänner</c:v>
                </c:pt>
                <c:pt idx="3">
                  <c:v>Februar</c:v>
                </c:pt>
                <c:pt idx="6">
                  <c:v>März</c:v>
                </c:pt>
                <c:pt idx="9">
                  <c:v>April</c:v>
                </c:pt>
                <c:pt idx="12">
                  <c:v>Mai</c:v>
                </c:pt>
                <c:pt idx="15">
                  <c:v>Juni</c:v>
                </c:pt>
                <c:pt idx="18">
                  <c:v>Juli</c:v>
                </c:pt>
                <c:pt idx="21">
                  <c:v>August</c:v>
                </c:pt>
                <c:pt idx="24">
                  <c:v>September</c:v>
                </c:pt>
                <c:pt idx="27">
                  <c:v>Oktober</c:v>
                </c:pt>
                <c:pt idx="30">
                  <c:v>November</c:v>
                </c:pt>
                <c:pt idx="33">
                  <c:v>Dezember</c:v>
                </c:pt>
              </c:strCache>
            </c:strRef>
          </c:cat>
          <c:val>
            <c:numRef>
              <c:f>'Vorausplanung (2022)'!$B$129:$AJ$129</c:f>
              <c:numCache>
                <c:formatCode>#,##0</c:formatCode>
                <c:ptCount val="35"/>
                <c:pt idx="1">
                  <c:v>0</c:v>
                </c:pt>
                <c:pt idx="4">
                  <c:v>0</c:v>
                </c:pt>
                <c:pt idx="7">
                  <c:v>0</c:v>
                </c:pt>
                <c:pt idx="10">
                  <c:v>0</c:v>
                </c:pt>
                <c:pt idx="13">
                  <c:v>0</c:v>
                </c:pt>
                <c:pt idx="16">
                  <c:v>0</c:v>
                </c:pt>
                <c:pt idx="19">
                  <c:v>0</c:v>
                </c:pt>
                <c:pt idx="22">
                  <c:v>0</c:v>
                </c:pt>
                <c:pt idx="25">
                  <c:v>0</c:v>
                </c:pt>
                <c:pt idx="28">
                  <c:v>0</c:v>
                </c:pt>
                <c:pt idx="31">
                  <c:v>0</c:v>
                </c:pt>
                <c:pt idx="3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E3BA-4A6B-9FCF-8A4CAA69CECC}"/>
            </c:ext>
          </c:extLst>
        </c:ser>
        <c:ser>
          <c:idx val="4"/>
          <c:order val="4"/>
          <c:tx>
            <c:strRef>
              <c:f>Vorausplanung!$A$130</c:f>
              <c:strCache>
                <c:ptCount val="1"/>
                <c:pt idx="0">
                  <c:v>Investitionen</c:v>
                </c:pt>
              </c:strCache>
            </c:strRef>
          </c:tx>
          <c:invertIfNegative val="0"/>
          <c:cat>
            <c:strRef>
              <c:f>Vorausplanung!$B$122:$AJ$122</c:f>
              <c:strCache>
                <c:ptCount val="34"/>
                <c:pt idx="0">
                  <c:v>Jänner</c:v>
                </c:pt>
                <c:pt idx="3">
                  <c:v>Februar</c:v>
                </c:pt>
                <c:pt idx="6">
                  <c:v>März</c:v>
                </c:pt>
                <c:pt idx="9">
                  <c:v>April</c:v>
                </c:pt>
                <c:pt idx="12">
                  <c:v>Mai</c:v>
                </c:pt>
                <c:pt idx="15">
                  <c:v>Juni</c:v>
                </c:pt>
                <c:pt idx="18">
                  <c:v>Juli</c:v>
                </c:pt>
                <c:pt idx="21">
                  <c:v>August</c:v>
                </c:pt>
                <c:pt idx="24">
                  <c:v>September</c:v>
                </c:pt>
                <c:pt idx="27">
                  <c:v>Oktober</c:v>
                </c:pt>
                <c:pt idx="30">
                  <c:v>November</c:v>
                </c:pt>
                <c:pt idx="33">
                  <c:v>Dezember</c:v>
                </c:pt>
              </c:strCache>
            </c:strRef>
          </c:cat>
          <c:val>
            <c:numRef>
              <c:f>Vorausplanung!$B$130:$AJ$130</c:f>
            </c:numRef>
          </c:val>
          <c:extLst>
            <c:ext xmlns:c16="http://schemas.microsoft.com/office/drawing/2014/chart" uri="{C3380CC4-5D6E-409C-BE32-E72D297353CC}">
              <c16:uniqueId val="{00000006-E3BA-4A6B-9FCF-8A4CAA69CECC}"/>
            </c:ext>
          </c:extLst>
        </c:ser>
        <c:ser>
          <c:idx val="5"/>
          <c:order val="5"/>
          <c:tx>
            <c:strRef>
              <c:f>Vorausplanung!$A$132</c:f>
              <c:strCache>
                <c:ptCount val="1"/>
                <c:pt idx="0">
                  <c:v>Finanzbereich AZ</c:v>
                </c:pt>
              </c:strCache>
            </c:strRef>
          </c:tx>
          <c:invertIfNegative val="0"/>
          <c:cat>
            <c:strRef>
              <c:f>Vorausplanung!$B$122:$AJ$122</c:f>
              <c:strCache>
                <c:ptCount val="34"/>
                <c:pt idx="0">
                  <c:v>Jänner</c:v>
                </c:pt>
                <c:pt idx="3">
                  <c:v>Februar</c:v>
                </c:pt>
                <c:pt idx="6">
                  <c:v>März</c:v>
                </c:pt>
                <c:pt idx="9">
                  <c:v>April</c:v>
                </c:pt>
                <c:pt idx="12">
                  <c:v>Mai</c:v>
                </c:pt>
                <c:pt idx="15">
                  <c:v>Juni</c:v>
                </c:pt>
                <c:pt idx="18">
                  <c:v>Juli</c:v>
                </c:pt>
                <c:pt idx="21">
                  <c:v>August</c:v>
                </c:pt>
                <c:pt idx="24">
                  <c:v>September</c:v>
                </c:pt>
                <c:pt idx="27">
                  <c:v>Oktober</c:v>
                </c:pt>
                <c:pt idx="30">
                  <c:v>November</c:v>
                </c:pt>
                <c:pt idx="33">
                  <c:v>Dezember</c:v>
                </c:pt>
              </c:strCache>
            </c:strRef>
          </c:cat>
          <c:val>
            <c:numRef>
              <c:f>Vorausplanung!$B$132:$AJ$132</c:f>
            </c:numRef>
          </c:val>
          <c:extLst>
            <c:ext xmlns:c16="http://schemas.microsoft.com/office/drawing/2014/chart" uri="{C3380CC4-5D6E-409C-BE32-E72D297353CC}">
              <c16:uniqueId val="{00000007-E3BA-4A6B-9FCF-8A4CAA69CECC}"/>
            </c:ext>
          </c:extLst>
        </c:ser>
        <c:ser>
          <c:idx val="6"/>
          <c:order val="6"/>
          <c:tx>
            <c:strRef>
              <c:f>Vorausplanung!$A$131</c:f>
              <c:strCache>
                <c:ptCount val="1"/>
                <c:pt idx="0">
                  <c:v>private Auszahlungen</c:v>
                </c:pt>
              </c:strCache>
            </c:strRef>
          </c:tx>
          <c:spPr>
            <a:solidFill>
              <a:schemeClr val="bg1">
                <a:lumMod val="50000"/>
              </a:schemeClr>
            </a:solidFill>
          </c:spPr>
          <c:invertIfNegative val="0"/>
          <c:cat>
            <c:strRef>
              <c:f>Vorausplanung!$B$122:$AJ$122</c:f>
              <c:strCache>
                <c:ptCount val="34"/>
                <c:pt idx="0">
                  <c:v>Jänner</c:v>
                </c:pt>
                <c:pt idx="3">
                  <c:v>Februar</c:v>
                </c:pt>
                <c:pt idx="6">
                  <c:v>März</c:v>
                </c:pt>
                <c:pt idx="9">
                  <c:v>April</c:v>
                </c:pt>
                <c:pt idx="12">
                  <c:v>Mai</c:v>
                </c:pt>
                <c:pt idx="15">
                  <c:v>Juni</c:v>
                </c:pt>
                <c:pt idx="18">
                  <c:v>Juli</c:v>
                </c:pt>
                <c:pt idx="21">
                  <c:v>August</c:v>
                </c:pt>
                <c:pt idx="24">
                  <c:v>September</c:v>
                </c:pt>
                <c:pt idx="27">
                  <c:v>Oktober</c:v>
                </c:pt>
                <c:pt idx="30">
                  <c:v>November</c:v>
                </c:pt>
                <c:pt idx="33">
                  <c:v>Dezember</c:v>
                </c:pt>
              </c:strCache>
            </c:strRef>
          </c:cat>
          <c:val>
            <c:numRef>
              <c:f>Vorausplanung!$B$131:$AJ$131</c:f>
            </c:numRef>
          </c:val>
          <c:extLst>
            <c:ext xmlns:c16="http://schemas.microsoft.com/office/drawing/2014/chart" uri="{C3380CC4-5D6E-409C-BE32-E72D297353CC}">
              <c16:uniqueId val="{00000008-E3BA-4A6B-9FCF-8A4CAA69CEC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overlap val="100"/>
        <c:axId val="153309184"/>
        <c:axId val="153310720"/>
      </c:barChart>
      <c:lineChart>
        <c:grouping val="standard"/>
        <c:varyColors val="0"/>
        <c:ser>
          <c:idx val="7"/>
          <c:order val="7"/>
          <c:tx>
            <c:strRef>
              <c:f>'Vorausplanung (2022)'!$A$134</c:f>
              <c:strCache>
                <c:ptCount val="1"/>
                <c:pt idx="0">
                  <c:v>liquide Mittel</c:v>
                </c:pt>
              </c:strCache>
            </c:strRef>
          </c:tx>
          <c:spPr>
            <a:ln w="38100">
              <a:solidFill>
                <a:schemeClr val="tx2">
                  <a:lumMod val="75000"/>
                  <a:alpha val="92000"/>
                </a:schemeClr>
              </a:solidFill>
            </a:ln>
          </c:spPr>
          <c:marker>
            <c:symbol val="none"/>
          </c:marker>
          <c:val>
            <c:numRef>
              <c:f>'Vorausplanung (2022)'!$B$134:$AJ$134</c:f>
              <c:numCache>
                <c:formatCode>#,##0</c:formatCode>
                <c:ptCount val="3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9-E3BA-4A6B-9FCF-8A4CAA69CEC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3309184"/>
        <c:axId val="153310720"/>
      </c:lineChart>
      <c:catAx>
        <c:axId val="15330918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53310720"/>
        <c:crosses val="autoZero"/>
        <c:auto val="1"/>
        <c:lblAlgn val="ctr"/>
        <c:lblOffset val="100"/>
        <c:noMultiLvlLbl val="0"/>
      </c:catAx>
      <c:valAx>
        <c:axId val="153310720"/>
        <c:scaling>
          <c:orientation val="minMax"/>
        </c:scaling>
        <c:delete val="0"/>
        <c:axPos val="l"/>
        <c:majorGridlines>
          <c:spPr>
            <a:ln>
              <a:gradFill>
                <a:gsLst>
                  <a:gs pos="0">
                    <a:schemeClr val="accent1">
                      <a:tint val="66000"/>
                      <a:satMod val="160000"/>
                    </a:schemeClr>
                  </a:gs>
                  <a:gs pos="50000">
                    <a:schemeClr val="accent1">
                      <a:tint val="44500"/>
                      <a:satMod val="160000"/>
                    </a:schemeClr>
                  </a:gs>
                  <a:gs pos="100000">
                    <a:schemeClr val="accent1">
                      <a:tint val="23500"/>
                      <a:satMod val="160000"/>
                    </a:schemeClr>
                  </a:gs>
                </a:gsLst>
                <a:lin ang="5400000" scaled="0"/>
              </a:gra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1200"/>
                </a:pPr>
                <a:r>
                  <a:rPr lang="de-AT" sz="1200"/>
                  <a:t>€ / Jahr</a:t>
                </a:r>
              </a:p>
            </c:rich>
          </c:tx>
          <c:layout>
            <c:manualLayout>
              <c:xMode val="edge"/>
              <c:yMode val="edge"/>
              <c:x val="8.1349729388729419E-3"/>
              <c:y val="0.3180712128432579"/>
            </c:manualLayout>
          </c:layout>
          <c:overlay val="0"/>
        </c:title>
        <c:numFmt formatCode="_(* #,##0_);_(* \(#,##0\);_(* &quot;-&quot;_);_(@_)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1200"/>
            </a:pPr>
            <a:endParaRPr lang="de-DE"/>
          </a:p>
        </c:txPr>
        <c:crossAx val="153309184"/>
        <c:crosses val="autoZero"/>
        <c:crossBetween val="between"/>
      </c:valAx>
    </c:plotArea>
    <c:legend>
      <c:legendPos val="b"/>
      <c:layout>
        <c:manualLayout>
          <c:xMode val="edge"/>
          <c:yMode val="edge"/>
          <c:x val="2.8315986708707191E-2"/>
          <c:y val="0.64604250128078355"/>
          <c:w val="0.9578368469294225"/>
          <c:h val="0.13705130749728006"/>
        </c:manualLayout>
      </c:layout>
      <c:overlay val="0"/>
      <c:txPr>
        <a:bodyPr/>
        <a:lstStyle/>
        <a:p>
          <a:pPr>
            <a:defRPr sz="1600"/>
          </a:pPr>
          <a:endParaRPr lang="de-DE"/>
        </a:p>
      </c:txPr>
    </c:legend>
    <c:plotVisOnly val="1"/>
    <c:dispBlanksAs val="gap"/>
    <c:showDLblsOverMax val="0"/>
  </c:chart>
  <c:spPr>
    <a:ln>
      <a:noFill/>
    </a:ln>
  </c:spPr>
  <c:printSettings>
    <c:headerFooter/>
    <c:pageMargins b="0" l="0" r="0" t="0" header="0" footer="0"/>
    <c:pageSetup orientation="landscape"/>
  </c:printSettings>
  <c:userShapes r:id="rId1"/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30002107946062512"/>
          <c:y val="0.1813979554210825"/>
          <c:w val="0.59813897198845922"/>
          <c:h val="0.51517562512793302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'Vorausplanung (2022)'!$P$10</c:f>
              <c:strCache>
                <c:ptCount val="1"/>
                <c:pt idx="0">
                  <c:v>betriebliche Einzahlungen 2022</c:v>
                </c:pt>
              </c:strCache>
            </c:strRef>
          </c:tx>
          <c:spPr>
            <a:solidFill>
              <a:srgbClr val="92D050"/>
            </a:solidFill>
            <a:ln>
              <a:noFill/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'Vorausplanung (2022)'!$R$9:$S$9</c:f>
              <c:strCache>
                <c:ptCount val="2"/>
                <c:pt idx="0">
                  <c:v>Einzahlung</c:v>
                </c:pt>
                <c:pt idx="1">
                  <c:v>Auszahlung</c:v>
                </c:pt>
              </c:strCache>
            </c:strRef>
          </c:cat>
          <c:val>
            <c:numRef>
              <c:f>'Vorausplanung (2022)'!$R$10:$S$10</c:f>
              <c:numCache>
                <c:formatCode>General</c:formatCode>
                <c:ptCount val="2"/>
                <c:pt idx="0" formatCode="#,##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392-4BC4-8146-8557C746F8EC}"/>
            </c:ext>
          </c:extLst>
        </c:ser>
        <c:ser>
          <c:idx val="1"/>
          <c:order val="1"/>
          <c:tx>
            <c:strRef>
              <c:f>'Vorausplanung (2022)'!$P$11</c:f>
              <c:strCache>
                <c:ptCount val="1"/>
                <c:pt idx="0">
                  <c:v>betriebliche Auszahlungen 2022</c:v>
                </c:pt>
              </c:strCache>
            </c:strRef>
          </c:tx>
          <c:spPr>
            <a:ln>
              <a:noFill/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'Vorausplanung (2022)'!$R$9:$S$9</c:f>
              <c:strCache>
                <c:ptCount val="2"/>
                <c:pt idx="0">
                  <c:v>Einzahlung</c:v>
                </c:pt>
                <c:pt idx="1">
                  <c:v>Auszahlung</c:v>
                </c:pt>
              </c:strCache>
            </c:strRef>
          </c:cat>
          <c:val>
            <c:numRef>
              <c:f>'Vorausplanung (2022)'!$R$11:$S$11</c:f>
              <c:numCache>
                <c:formatCode>#,##0</c:formatCode>
                <c:ptCount val="2"/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0392-4BC4-8146-8557C746F8EC}"/>
            </c:ext>
          </c:extLst>
        </c:ser>
        <c:ser>
          <c:idx val="2"/>
          <c:order val="2"/>
          <c:tx>
            <c:strRef>
              <c:f>'Vorausplanung (2022)'!$P$12</c:f>
              <c:strCache>
                <c:ptCount val="1"/>
                <c:pt idx="0">
                  <c:v>Saldo</c:v>
                </c:pt>
              </c:strCache>
            </c:strRef>
          </c:tx>
          <c:spPr>
            <a:solidFill>
              <a:schemeClr val="tx2">
                <a:lumMod val="60000"/>
                <a:lumOff val="40000"/>
              </a:schemeClr>
            </a:solidFill>
            <a:ln>
              <a:noFill/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'Vorausplanung (2022)'!$R$9:$S$9</c:f>
              <c:strCache>
                <c:ptCount val="2"/>
                <c:pt idx="0">
                  <c:v>Einzahlung</c:v>
                </c:pt>
                <c:pt idx="1">
                  <c:v>Auszahlung</c:v>
                </c:pt>
              </c:strCache>
            </c:strRef>
          </c:cat>
          <c:val>
            <c:numRef>
              <c:f>'Vorausplanung (2022)'!$R$12:$S$12</c:f>
              <c:numCache>
                <c:formatCode>#,##0</c:formatCode>
                <c:ptCount val="2"/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0392-4BC4-8146-8557C746F8E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"/>
        <c:overlap val="100"/>
        <c:axId val="150740352"/>
        <c:axId val="150742144"/>
      </c:barChart>
      <c:catAx>
        <c:axId val="15074035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low"/>
        <c:crossAx val="150742144"/>
        <c:crosses val="autoZero"/>
        <c:auto val="1"/>
        <c:lblAlgn val="ctr"/>
        <c:lblOffset val="100"/>
        <c:noMultiLvlLbl val="0"/>
      </c:catAx>
      <c:valAx>
        <c:axId val="150742144"/>
        <c:scaling>
          <c:orientation val="minMax"/>
        </c:scaling>
        <c:delete val="0"/>
        <c:axPos val="l"/>
        <c:majorGridlines/>
        <c:numFmt formatCode="#,##0" sourceLinked="1"/>
        <c:majorTickMark val="none"/>
        <c:minorTickMark val="none"/>
        <c:tickLblPos val="nextTo"/>
        <c:spPr>
          <a:ln w="9525">
            <a:noFill/>
          </a:ln>
        </c:spPr>
        <c:crossAx val="150740352"/>
        <c:crosses val="autoZero"/>
        <c:crossBetween val="between"/>
      </c:valAx>
    </c:plotArea>
    <c:legend>
      <c:legendPos val="b"/>
      <c:layout>
        <c:manualLayout>
          <c:xMode val="edge"/>
          <c:yMode val="edge"/>
          <c:x val="7.3394381339195444E-2"/>
          <c:y val="0.8009613391342667"/>
          <c:w val="0.89999979276620501"/>
          <c:h val="7.4854009697484888E-2"/>
        </c:manualLayout>
      </c:layout>
      <c:overlay val="0"/>
    </c:legend>
    <c:plotVisOnly val="1"/>
    <c:dispBlanksAs val="gap"/>
    <c:showDLblsOverMax val="0"/>
  </c:chart>
  <c:spPr>
    <a:ln>
      <a:noFill/>
    </a:ln>
  </c:spPr>
  <c:printSettings>
    <c:headerFooter/>
    <c:pageMargins b="0" l="0" r="0" t="0" header="0" footer="0"/>
    <c:pageSetup paperSize="9" orientation="landscape"/>
  </c:printSettings>
  <c:userShapes r:id="rId1"/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30002107946062512"/>
          <c:y val="0.1813979554210825"/>
          <c:w val="0.59813897198845922"/>
          <c:h val="0.51517562512793302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'Vorausplanung (2022)'!$W$10</c:f>
              <c:strCache>
                <c:ptCount val="1"/>
                <c:pt idx="0">
                  <c:v>Einzahlungen 2022</c:v>
                </c:pt>
              </c:strCache>
            </c:strRef>
          </c:tx>
          <c:spPr>
            <a:solidFill>
              <a:srgbClr val="92D050"/>
            </a:solidFill>
            <a:ln>
              <a:noFill/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'Vorausplanung (2022)'!$Y$9:$Z$9</c:f>
              <c:strCache>
                <c:ptCount val="2"/>
                <c:pt idx="0">
                  <c:v>Einzahlung</c:v>
                </c:pt>
                <c:pt idx="1">
                  <c:v>Auszahlung</c:v>
                </c:pt>
              </c:strCache>
            </c:strRef>
          </c:cat>
          <c:val>
            <c:numRef>
              <c:f>'Vorausplanung (2022)'!$Y$10:$Z$10</c:f>
              <c:numCache>
                <c:formatCode>General</c:formatCode>
                <c:ptCount val="2"/>
                <c:pt idx="0" formatCode="#,##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392-4BC4-8146-8557C746F8EC}"/>
            </c:ext>
          </c:extLst>
        </c:ser>
        <c:ser>
          <c:idx val="1"/>
          <c:order val="1"/>
          <c:tx>
            <c:strRef>
              <c:f>'Vorausplanung (2022)'!$W$11</c:f>
              <c:strCache>
                <c:ptCount val="1"/>
                <c:pt idx="0">
                  <c:v>Auszahlungen 2022</c:v>
                </c:pt>
              </c:strCache>
            </c:strRef>
          </c:tx>
          <c:spPr>
            <a:ln>
              <a:noFill/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'Vorausplanung (2022)'!$Y$9:$Z$9</c:f>
              <c:strCache>
                <c:ptCount val="2"/>
                <c:pt idx="0">
                  <c:v>Einzahlung</c:v>
                </c:pt>
                <c:pt idx="1">
                  <c:v>Auszahlung</c:v>
                </c:pt>
              </c:strCache>
            </c:strRef>
          </c:cat>
          <c:val>
            <c:numRef>
              <c:f>'Vorausplanung (2022)'!$Y$11:$Z$11</c:f>
              <c:numCache>
                <c:formatCode>#,##0</c:formatCode>
                <c:ptCount val="2"/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0392-4BC4-8146-8557C746F8EC}"/>
            </c:ext>
          </c:extLst>
        </c:ser>
        <c:ser>
          <c:idx val="2"/>
          <c:order val="2"/>
          <c:tx>
            <c:strRef>
              <c:f>'Vorausplanung (2022)'!$W$12</c:f>
              <c:strCache>
                <c:ptCount val="1"/>
                <c:pt idx="0">
                  <c:v>Saldo</c:v>
                </c:pt>
              </c:strCache>
            </c:strRef>
          </c:tx>
          <c:spPr>
            <a:solidFill>
              <a:schemeClr val="tx2">
                <a:lumMod val="60000"/>
                <a:lumOff val="40000"/>
              </a:schemeClr>
            </a:solidFill>
            <a:ln>
              <a:noFill/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'Vorausplanung (2022)'!$Y$9:$Z$9</c:f>
              <c:strCache>
                <c:ptCount val="2"/>
                <c:pt idx="0">
                  <c:v>Einzahlung</c:v>
                </c:pt>
                <c:pt idx="1">
                  <c:v>Auszahlung</c:v>
                </c:pt>
              </c:strCache>
            </c:strRef>
          </c:cat>
          <c:val>
            <c:numRef>
              <c:f>'Vorausplanung (2022)'!$Y$12:$Z$12</c:f>
              <c:numCache>
                <c:formatCode>#,##0</c:formatCode>
                <c:ptCount val="2"/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0392-4BC4-8146-8557C746F8E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"/>
        <c:overlap val="100"/>
        <c:axId val="150780544"/>
        <c:axId val="150790528"/>
      </c:barChart>
      <c:catAx>
        <c:axId val="1507805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low"/>
        <c:crossAx val="150790528"/>
        <c:crosses val="autoZero"/>
        <c:auto val="1"/>
        <c:lblAlgn val="ctr"/>
        <c:lblOffset val="100"/>
        <c:noMultiLvlLbl val="0"/>
      </c:catAx>
      <c:valAx>
        <c:axId val="150790528"/>
        <c:scaling>
          <c:orientation val="minMax"/>
        </c:scaling>
        <c:delete val="0"/>
        <c:axPos val="l"/>
        <c:majorGridlines/>
        <c:numFmt formatCode="#,##0" sourceLinked="1"/>
        <c:majorTickMark val="none"/>
        <c:minorTickMark val="none"/>
        <c:tickLblPos val="nextTo"/>
        <c:spPr>
          <a:ln w="9525">
            <a:noFill/>
          </a:ln>
        </c:spPr>
        <c:crossAx val="150780544"/>
        <c:crosses val="autoZero"/>
        <c:crossBetween val="between"/>
      </c:valAx>
    </c:plotArea>
    <c:legend>
      <c:legendPos val="b"/>
      <c:layout>
        <c:manualLayout>
          <c:xMode val="edge"/>
          <c:yMode val="edge"/>
          <c:x val="7.3394381339195444E-2"/>
          <c:y val="0.8009613391342667"/>
          <c:w val="0.89999979276620501"/>
          <c:h val="7.4854009697484888E-2"/>
        </c:manualLayout>
      </c:layout>
      <c:overlay val="0"/>
    </c:legend>
    <c:plotVisOnly val="1"/>
    <c:dispBlanksAs val="gap"/>
    <c:showDLblsOverMax val="0"/>
  </c:chart>
  <c:spPr>
    <a:ln>
      <a:noFill/>
    </a:ln>
  </c:spPr>
  <c:printSettings>
    <c:headerFooter/>
    <c:pageMargins b="0" l="0" r="0" t="0" header="0" footer="0"/>
    <c:pageSetup paperSize="9" orientation="landscape"/>
  </c:printSettings>
  <c:userShapes r:id="rId1"/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7251022129388844E-2"/>
          <c:y val="6.7367145363864497E-2"/>
          <c:w val="0.87814406551739221"/>
          <c:h val="0.64416131773058771"/>
        </c:manualLayout>
      </c:layout>
      <c:barChart>
        <c:barDir val="col"/>
        <c:grouping val="clustered"/>
        <c:varyColors val="0"/>
        <c:ser>
          <c:idx val="2"/>
          <c:order val="1"/>
          <c:tx>
            <c:strRef>
              <c:f>Ergebnis_tatsächlich!$A$31</c:f>
              <c:strCache>
                <c:ptCount val="1"/>
                <c:pt idx="0">
                  <c:v>Summe Einzahlungen 2019</c:v>
                </c:pt>
              </c:strCache>
            </c:strRef>
          </c:tx>
          <c:invertIfNegative val="0"/>
          <c:val>
            <c:numRef>
              <c:f>Ergebnis_tatsächlich!$B$31:$M$31</c:f>
              <c:numCache>
                <c:formatCode>#,##0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CDD-4C4A-AA82-B62FDC8C0B6A}"/>
            </c:ext>
          </c:extLst>
        </c:ser>
        <c:ser>
          <c:idx val="1"/>
          <c:order val="2"/>
          <c:tx>
            <c:strRef>
              <c:f>Ergebnis_tatsächlich!$A$64</c:f>
              <c:strCache>
                <c:ptCount val="1"/>
                <c:pt idx="0">
                  <c:v>Summe Auszahlungen 2019</c:v>
                </c:pt>
              </c:strCache>
            </c:strRef>
          </c:tx>
          <c:invertIfNegative val="0"/>
          <c:val>
            <c:numRef>
              <c:f>Ergebnis_tatsächlich!$B$64:$M$64</c:f>
              <c:numCache>
                <c:formatCode>#,##0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CDD-4C4A-AA82-B62FDC8C0B6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53761664"/>
        <c:axId val="153763200"/>
      </c:barChart>
      <c:lineChart>
        <c:grouping val="standard"/>
        <c:varyColors val="0"/>
        <c:ser>
          <c:idx val="0"/>
          <c:order val="0"/>
          <c:tx>
            <c:strRef>
              <c:f>Ergebnis_tatsächlich!$A$67</c:f>
              <c:strCache>
                <c:ptCount val="1"/>
                <c:pt idx="0">
                  <c:v>liquide Mittel</c:v>
                </c:pt>
              </c:strCache>
            </c:strRef>
          </c:tx>
          <c:spPr>
            <a:ln w="38100"/>
          </c:spPr>
          <c:marker>
            <c:symbol val="none"/>
          </c:marker>
          <c:cat>
            <c:strRef>
              <c:f>Ergebnis_tatsächlich!$B$1:$M$1</c:f>
              <c:strCache>
                <c:ptCount val="12"/>
                <c:pt idx="0">
                  <c:v>Jänner</c:v>
                </c:pt>
                <c:pt idx="1">
                  <c:v>Februar</c:v>
                </c:pt>
                <c:pt idx="2">
                  <c:v>März</c:v>
                </c:pt>
                <c:pt idx="3">
                  <c:v>April</c:v>
                </c:pt>
                <c:pt idx="4">
                  <c:v>Mai</c:v>
                </c:pt>
                <c:pt idx="5">
                  <c:v>Juni</c:v>
                </c:pt>
                <c:pt idx="6">
                  <c:v>Juli</c:v>
                </c:pt>
                <c:pt idx="7">
                  <c:v>August</c:v>
                </c:pt>
                <c:pt idx="8">
                  <c:v>September</c:v>
                </c:pt>
                <c:pt idx="9">
                  <c:v>Oktober</c:v>
                </c:pt>
                <c:pt idx="10">
                  <c:v>November</c:v>
                </c:pt>
                <c:pt idx="11">
                  <c:v>Dezember</c:v>
                </c:pt>
              </c:strCache>
            </c:strRef>
          </c:cat>
          <c:val>
            <c:numRef>
              <c:f>Ergebnis_tatsächlich!$B$67:$M$67</c:f>
              <c:numCache>
                <c:formatCode>#,##0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ACDD-4C4A-AA82-B62FDC8C0B6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3761664"/>
        <c:axId val="153763200"/>
      </c:lineChart>
      <c:catAx>
        <c:axId val="15376166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53763200"/>
        <c:crosses val="autoZero"/>
        <c:auto val="1"/>
        <c:lblAlgn val="ctr"/>
        <c:lblOffset val="100"/>
        <c:noMultiLvlLbl val="0"/>
      </c:catAx>
      <c:valAx>
        <c:axId val="153763200"/>
        <c:scaling>
          <c:orientation val="minMax"/>
        </c:scaling>
        <c:delete val="0"/>
        <c:axPos val="l"/>
        <c:majorGridlines>
          <c:spPr>
            <a:ln>
              <a:gradFill>
                <a:gsLst>
                  <a:gs pos="0">
                    <a:schemeClr val="accent1">
                      <a:tint val="66000"/>
                      <a:satMod val="160000"/>
                    </a:schemeClr>
                  </a:gs>
                  <a:gs pos="50000">
                    <a:schemeClr val="accent1">
                      <a:tint val="44500"/>
                      <a:satMod val="160000"/>
                    </a:schemeClr>
                  </a:gs>
                  <a:gs pos="100000">
                    <a:schemeClr val="accent1">
                      <a:tint val="23500"/>
                      <a:satMod val="160000"/>
                    </a:schemeClr>
                  </a:gs>
                </a:gsLst>
                <a:lin ang="5400000" scaled="0"/>
              </a:gra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1200"/>
                </a:pPr>
                <a:r>
                  <a:rPr lang="de-AT" sz="1200"/>
                  <a:t>€ / Jahr</a:t>
                </a:r>
              </a:p>
            </c:rich>
          </c:tx>
          <c:overlay val="0"/>
        </c:title>
        <c:numFmt formatCode="_(* #,##0_);_(* \(#,##0\);_(* &quot;-&quot;_);_(@_)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1200"/>
            </a:pPr>
            <a:endParaRPr lang="de-DE"/>
          </a:p>
        </c:txPr>
        <c:crossAx val="15376166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20597542548753803"/>
          <c:y val="0.78175223901991453"/>
          <c:w val="0.64622442614689246"/>
          <c:h val="7.8914172026839619E-2"/>
        </c:manualLayout>
      </c:layout>
      <c:overlay val="0"/>
      <c:txPr>
        <a:bodyPr/>
        <a:lstStyle/>
        <a:p>
          <a:pPr>
            <a:defRPr sz="1600"/>
          </a:pPr>
          <a:endParaRPr lang="de-DE"/>
        </a:p>
      </c:txPr>
    </c:legend>
    <c:plotVisOnly val="1"/>
    <c:dispBlanksAs val="gap"/>
    <c:showDLblsOverMax val="0"/>
  </c:chart>
  <c:spPr>
    <a:ln>
      <a:noFill/>
    </a:ln>
  </c:spPr>
  <c:printSettings>
    <c:headerFooter/>
    <c:pageMargins b="0" l="0" r="0" t="0" header="0" footer="0"/>
    <c:pageSetup orientation="landscape"/>
  </c:printSettings>
  <c:userShapes r:id="rId1"/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7251014559774992E-2"/>
          <c:y val="3.2994694013653993E-2"/>
          <c:w val="0.87814406551739221"/>
          <c:h val="0.56449362586342156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Ergebnis_tatsächlich!$A$123</c:f>
              <c:strCache>
                <c:ptCount val="1"/>
                <c:pt idx="0">
                  <c:v>betriebliche Einzahlungen 2019</c:v>
                </c:pt>
              </c:strCache>
            </c:strRef>
          </c:tx>
          <c:spPr>
            <a:solidFill>
              <a:schemeClr val="accent3">
                <a:lumMod val="60000"/>
                <a:lumOff val="40000"/>
              </a:schemeClr>
            </a:solidFill>
            <a:ln w="38100"/>
          </c:spPr>
          <c:invertIfNegative val="0"/>
          <c:cat>
            <c:strRef>
              <c:f>Ergebnis_tatsächlich!$B$122:$AJ$122</c:f>
              <c:strCache>
                <c:ptCount val="34"/>
                <c:pt idx="0">
                  <c:v>Jänner</c:v>
                </c:pt>
                <c:pt idx="3">
                  <c:v>Februar</c:v>
                </c:pt>
                <c:pt idx="6">
                  <c:v>März</c:v>
                </c:pt>
                <c:pt idx="9">
                  <c:v>April</c:v>
                </c:pt>
                <c:pt idx="12">
                  <c:v>Mai</c:v>
                </c:pt>
                <c:pt idx="15">
                  <c:v>Juni</c:v>
                </c:pt>
                <c:pt idx="18">
                  <c:v>Juli</c:v>
                </c:pt>
                <c:pt idx="21">
                  <c:v>August</c:v>
                </c:pt>
                <c:pt idx="24">
                  <c:v>September</c:v>
                </c:pt>
                <c:pt idx="27">
                  <c:v>Oktober</c:v>
                </c:pt>
                <c:pt idx="30">
                  <c:v>November</c:v>
                </c:pt>
                <c:pt idx="33">
                  <c:v>Dezember</c:v>
                </c:pt>
              </c:strCache>
            </c:strRef>
          </c:cat>
          <c:val>
            <c:numRef>
              <c:f>Ergebnis_tatsächlich!$B$123:$AJ$123</c:f>
              <c:numCache>
                <c:formatCode>General</c:formatCode>
                <c:ptCount val="35"/>
                <c:pt idx="0" formatCode="#,##0">
                  <c:v>0</c:v>
                </c:pt>
                <c:pt idx="3" formatCode="#,##0">
                  <c:v>0</c:v>
                </c:pt>
                <c:pt idx="6" formatCode="#,##0">
                  <c:v>0</c:v>
                </c:pt>
                <c:pt idx="9" formatCode="#,##0">
                  <c:v>0</c:v>
                </c:pt>
                <c:pt idx="12" formatCode="#,##0">
                  <c:v>0</c:v>
                </c:pt>
                <c:pt idx="15" formatCode="#,##0">
                  <c:v>0</c:v>
                </c:pt>
                <c:pt idx="18" formatCode="#,##0">
                  <c:v>0</c:v>
                </c:pt>
                <c:pt idx="21" formatCode="#,##0">
                  <c:v>0</c:v>
                </c:pt>
                <c:pt idx="24" formatCode="#,##0">
                  <c:v>0</c:v>
                </c:pt>
                <c:pt idx="27" formatCode="#,##0">
                  <c:v>0</c:v>
                </c:pt>
                <c:pt idx="30" formatCode="#,##0">
                  <c:v>0</c:v>
                </c:pt>
                <c:pt idx="33" formatCode="#,##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3BA-4A6B-9FCF-8A4CAA69CECC}"/>
            </c:ext>
          </c:extLst>
        </c:ser>
        <c:ser>
          <c:idx val="1"/>
          <c:order val="1"/>
          <c:tx>
            <c:strRef>
              <c:f>Vorausplanung!$A$125</c:f>
              <c:strCache>
                <c:ptCount val="1"/>
                <c:pt idx="0">
                  <c:v>außerlandwirtschaftliche Einzahlungen</c:v>
                </c:pt>
              </c:strCache>
            </c:strRef>
          </c:tx>
          <c:spPr>
            <a:solidFill>
              <a:srgbClr val="00B050"/>
            </a:solidFill>
          </c:spPr>
          <c:invertIfNegative val="0"/>
          <c:cat>
            <c:strRef>
              <c:f>Vorausplanung!$B$122:$AJ$122</c:f>
              <c:strCache>
                <c:ptCount val="34"/>
                <c:pt idx="0">
                  <c:v>Jänner</c:v>
                </c:pt>
                <c:pt idx="3">
                  <c:v>Februar</c:v>
                </c:pt>
                <c:pt idx="6">
                  <c:v>März</c:v>
                </c:pt>
                <c:pt idx="9">
                  <c:v>April</c:v>
                </c:pt>
                <c:pt idx="12">
                  <c:v>Mai</c:v>
                </c:pt>
                <c:pt idx="15">
                  <c:v>Juni</c:v>
                </c:pt>
                <c:pt idx="18">
                  <c:v>Juli</c:v>
                </c:pt>
                <c:pt idx="21">
                  <c:v>August</c:v>
                </c:pt>
                <c:pt idx="24">
                  <c:v>September</c:v>
                </c:pt>
                <c:pt idx="27">
                  <c:v>Oktober</c:v>
                </c:pt>
                <c:pt idx="30">
                  <c:v>November</c:v>
                </c:pt>
                <c:pt idx="33">
                  <c:v>Dezember</c:v>
                </c:pt>
              </c:strCache>
            </c:strRef>
          </c:cat>
          <c:val>
            <c:numRef>
              <c:f>Vorausplanung!$B$125:$AJ$125</c:f>
            </c:numRef>
          </c:val>
          <c:extLst>
            <c:ext xmlns:c16="http://schemas.microsoft.com/office/drawing/2014/chart" uri="{C3380CC4-5D6E-409C-BE32-E72D297353CC}">
              <c16:uniqueId val="{00000001-E3BA-4A6B-9FCF-8A4CAA69CECC}"/>
            </c:ext>
          </c:extLst>
        </c:ser>
        <c:ser>
          <c:idx val="2"/>
          <c:order val="2"/>
          <c:tx>
            <c:strRef>
              <c:f>Vorausplanung!$A$127</c:f>
              <c:strCache>
                <c:ptCount val="1"/>
                <c:pt idx="0">
                  <c:v>Finanzbereich EZ</c:v>
                </c:pt>
              </c:strCache>
            </c:strRef>
          </c:tx>
          <c:spPr>
            <a:solidFill>
              <a:schemeClr val="accent4">
                <a:lumMod val="60000"/>
                <a:lumOff val="40000"/>
              </a:schemeClr>
            </a:solidFill>
          </c:spPr>
          <c:invertIfNegative val="0"/>
          <c:dPt>
            <c:idx val="3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3-E3BA-4A6B-9FCF-8A4CAA69CECC}"/>
              </c:ext>
            </c:extLst>
          </c:dPt>
          <c:cat>
            <c:strRef>
              <c:f>Vorausplanung!$B$122:$AJ$122</c:f>
              <c:strCache>
                <c:ptCount val="34"/>
                <c:pt idx="0">
                  <c:v>Jänner</c:v>
                </c:pt>
                <c:pt idx="3">
                  <c:v>Februar</c:v>
                </c:pt>
                <c:pt idx="6">
                  <c:v>März</c:v>
                </c:pt>
                <c:pt idx="9">
                  <c:v>April</c:v>
                </c:pt>
                <c:pt idx="12">
                  <c:v>Mai</c:v>
                </c:pt>
                <c:pt idx="15">
                  <c:v>Juni</c:v>
                </c:pt>
                <c:pt idx="18">
                  <c:v>Juli</c:v>
                </c:pt>
                <c:pt idx="21">
                  <c:v>August</c:v>
                </c:pt>
                <c:pt idx="24">
                  <c:v>September</c:v>
                </c:pt>
                <c:pt idx="27">
                  <c:v>Oktober</c:v>
                </c:pt>
                <c:pt idx="30">
                  <c:v>November</c:v>
                </c:pt>
                <c:pt idx="33">
                  <c:v>Dezember</c:v>
                </c:pt>
              </c:strCache>
            </c:strRef>
          </c:cat>
          <c:val>
            <c:numRef>
              <c:f>Vorausplanung!$B$127:$AJ$127</c:f>
            </c:numRef>
          </c:val>
          <c:extLst>
            <c:ext xmlns:c16="http://schemas.microsoft.com/office/drawing/2014/chart" uri="{C3380CC4-5D6E-409C-BE32-E72D297353CC}">
              <c16:uniqueId val="{00000004-E3BA-4A6B-9FCF-8A4CAA69CECC}"/>
            </c:ext>
          </c:extLst>
        </c:ser>
        <c:ser>
          <c:idx val="3"/>
          <c:order val="3"/>
          <c:tx>
            <c:strRef>
              <c:f>Ergebnis_tatsächlich!$A$129</c:f>
              <c:strCache>
                <c:ptCount val="1"/>
                <c:pt idx="0">
                  <c:v>betriebliche Auszahlungen 2019</c:v>
                </c:pt>
              </c:strCache>
            </c:strRef>
          </c:tx>
          <c:spPr>
            <a:solidFill>
              <a:schemeClr val="accent2"/>
            </a:solidFill>
          </c:spPr>
          <c:invertIfNegative val="0"/>
          <c:cat>
            <c:strRef>
              <c:f>Ergebnis_tatsächlich!$B$122:$AJ$122</c:f>
              <c:strCache>
                <c:ptCount val="34"/>
                <c:pt idx="0">
                  <c:v>Jänner</c:v>
                </c:pt>
                <c:pt idx="3">
                  <c:v>Februar</c:v>
                </c:pt>
                <c:pt idx="6">
                  <c:v>März</c:v>
                </c:pt>
                <c:pt idx="9">
                  <c:v>April</c:v>
                </c:pt>
                <c:pt idx="12">
                  <c:v>Mai</c:v>
                </c:pt>
                <c:pt idx="15">
                  <c:v>Juni</c:v>
                </c:pt>
                <c:pt idx="18">
                  <c:v>Juli</c:v>
                </c:pt>
                <c:pt idx="21">
                  <c:v>August</c:v>
                </c:pt>
                <c:pt idx="24">
                  <c:v>September</c:v>
                </c:pt>
                <c:pt idx="27">
                  <c:v>Oktober</c:v>
                </c:pt>
                <c:pt idx="30">
                  <c:v>November</c:v>
                </c:pt>
                <c:pt idx="33">
                  <c:v>Dezember</c:v>
                </c:pt>
              </c:strCache>
            </c:strRef>
          </c:cat>
          <c:val>
            <c:numRef>
              <c:f>Ergebnis_tatsächlich!$B$129:$AJ$129</c:f>
              <c:numCache>
                <c:formatCode>#,##0</c:formatCode>
                <c:ptCount val="35"/>
                <c:pt idx="1">
                  <c:v>0</c:v>
                </c:pt>
                <c:pt idx="4">
                  <c:v>0</c:v>
                </c:pt>
                <c:pt idx="7">
                  <c:v>0</c:v>
                </c:pt>
                <c:pt idx="10">
                  <c:v>0</c:v>
                </c:pt>
                <c:pt idx="13">
                  <c:v>0</c:v>
                </c:pt>
                <c:pt idx="16">
                  <c:v>0</c:v>
                </c:pt>
                <c:pt idx="19">
                  <c:v>0</c:v>
                </c:pt>
                <c:pt idx="22">
                  <c:v>0</c:v>
                </c:pt>
                <c:pt idx="25">
                  <c:v>0</c:v>
                </c:pt>
                <c:pt idx="28">
                  <c:v>0</c:v>
                </c:pt>
                <c:pt idx="31">
                  <c:v>0</c:v>
                </c:pt>
                <c:pt idx="3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E3BA-4A6B-9FCF-8A4CAA69CECC}"/>
            </c:ext>
          </c:extLst>
        </c:ser>
        <c:ser>
          <c:idx val="4"/>
          <c:order val="4"/>
          <c:tx>
            <c:strRef>
              <c:f>Vorausplanung!$A$130</c:f>
              <c:strCache>
                <c:ptCount val="1"/>
                <c:pt idx="0">
                  <c:v>Investitionen</c:v>
                </c:pt>
              </c:strCache>
            </c:strRef>
          </c:tx>
          <c:invertIfNegative val="0"/>
          <c:cat>
            <c:strRef>
              <c:f>Vorausplanung!$B$122:$AJ$122</c:f>
              <c:strCache>
                <c:ptCount val="34"/>
                <c:pt idx="0">
                  <c:v>Jänner</c:v>
                </c:pt>
                <c:pt idx="3">
                  <c:v>Februar</c:v>
                </c:pt>
                <c:pt idx="6">
                  <c:v>März</c:v>
                </c:pt>
                <c:pt idx="9">
                  <c:v>April</c:v>
                </c:pt>
                <c:pt idx="12">
                  <c:v>Mai</c:v>
                </c:pt>
                <c:pt idx="15">
                  <c:v>Juni</c:v>
                </c:pt>
                <c:pt idx="18">
                  <c:v>Juli</c:v>
                </c:pt>
                <c:pt idx="21">
                  <c:v>August</c:v>
                </c:pt>
                <c:pt idx="24">
                  <c:v>September</c:v>
                </c:pt>
                <c:pt idx="27">
                  <c:v>Oktober</c:v>
                </c:pt>
                <c:pt idx="30">
                  <c:v>November</c:v>
                </c:pt>
                <c:pt idx="33">
                  <c:v>Dezember</c:v>
                </c:pt>
              </c:strCache>
            </c:strRef>
          </c:cat>
          <c:val>
            <c:numRef>
              <c:f>Vorausplanung!$B$130:$AJ$130</c:f>
            </c:numRef>
          </c:val>
          <c:extLst>
            <c:ext xmlns:c16="http://schemas.microsoft.com/office/drawing/2014/chart" uri="{C3380CC4-5D6E-409C-BE32-E72D297353CC}">
              <c16:uniqueId val="{00000006-E3BA-4A6B-9FCF-8A4CAA69CECC}"/>
            </c:ext>
          </c:extLst>
        </c:ser>
        <c:ser>
          <c:idx val="5"/>
          <c:order val="5"/>
          <c:tx>
            <c:strRef>
              <c:f>Vorausplanung!$A$132</c:f>
              <c:strCache>
                <c:ptCount val="1"/>
                <c:pt idx="0">
                  <c:v>Finanzbereich AZ</c:v>
                </c:pt>
              </c:strCache>
            </c:strRef>
          </c:tx>
          <c:invertIfNegative val="0"/>
          <c:cat>
            <c:strRef>
              <c:f>Vorausplanung!$B$122:$AJ$122</c:f>
              <c:strCache>
                <c:ptCount val="34"/>
                <c:pt idx="0">
                  <c:v>Jänner</c:v>
                </c:pt>
                <c:pt idx="3">
                  <c:v>Februar</c:v>
                </c:pt>
                <c:pt idx="6">
                  <c:v>März</c:v>
                </c:pt>
                <c:pt idx="9">
                  <c:v>April</c:v>
                </c:pt>
                <c:pt idx="12">
                  <c:v>Mai</c:v>
                </c:pt>
                <c:pt idx="15">
                  <c:v>Juni</c:v>
                </c:pt>
                <c:pt idx="18">
                  <c:v>Juli</c:v>
                </c:pt>
                <c:pt idx="21">
                  <c:v>August</c:v>
                </c:pt>
                <c:pt idx="24">
                  <c:v>September</c:v>
                </c:pt>
                <c:pt idx="27">
                  <c:v>Oktober</c:v>
                </c:pt>
                <c:pt idx="30">
                  <c:v>November</c:v>
                </c:pt>
                <c:pt idx="33">
                  <c:v>Dezember</c:v>
                </c:pt>
              </c:strCache>
            </c:strRef>
          </c:cat>
          <c:val>
            <c:numRef>
              <c:f>Vorausplanung!$B$132:$AJ$132</c:f>
            </c:numRef>
          </c:val>
          <c:extLst>
            <c:ext xmlns:c16="http://schemas.microsoft.com/office/drawing/2014/chart" uri="{C3380CC4-5D6E-409C-BE32-E72D297353CC}">
              <c16:uniqueId val="{00000007-E3BA-4A6B-9FCF-8A4CAA69CECC}"/>
            </c:ext>
          </c:extLst>
        </c:ser>
        <c:ser>
          <c:idx val="6"/>
          <c:order val="6"/>
          <c:tx>
            <c:strRef>
              <c:f>Vorausplanung!$A$131</c:f>
              <c:strCache>
                <c:ptCount val="1"/>
                <c:pt idx="0">
                  <c:v>private Auszahlungen</c:v>
                </c:pt>
              </c:strCache>
            </c:strRef>
          </c:tx>
          <c:spPr>
            <a:solidFill>
              <a:schemeClr val="bg1">
                <a:lumMod val="50000"/>
              </a:schemeClr>
            </a:solidFill>
          </c:spPr>
          <c:invertIfNegative val="0"/>
          <c:cat>
            <c:strRef>
              <c:f>Vorausplanung!$B$122:$AJ$122</c:f>
              <c:strCache>
                <c:ptCount val="34"/>
                <c:pt idx="0">
                  <c:v>Jänner</c:v>
                </c:pt>
                <c:pt idx="3">
                  <c:v>Februar</c:v>
                </c:pt>
                <c:pt idx="6">
                  <c:v>März</c:v>
                </c:pt>
                <c:pt idx="9">
                  <c:v>April</c:v>
                </c:pt>
                <c:pt idx="12">
                  <c:v>Mai</c:v>
                </c:pt>
                <c:pt idx="15">
                  <c:v>Juni</c:v>
                </c:pt>
                <c:pt idx="18">
                  <c:v>Juli</c:v>
                </c:pt>
                <c:pt idx="21">
                  <c:v>August</c:v>
                </c:pt>
                <c:pt idx="24">
                  <c:v>September</c:v>
                </c:pt>
                <c:pt idx="27">
                  <c:v>Oktober</c:v>
                </c:pt>
                <c:pt idx="30">
                  <c:v>November</c:v>
                </c:pt>
                <c:pt idx="33">
                  <c:v>Dezember</c:v>
                </c:pt>
              </c:strCache>
            </c:strRef>
          </c:cat>
          <c:val>
            <c:numRef>
              <c:f>Vorausplanung!$B$131:$AJ$131</c:f>
            </c:numRef>
          </c:val>
          <c:extLst>
            <c:ext xmlns:c16="http://schemas.microsoft.com/office/drawing/2014/chart" uri="{C3380CC4-5D6E-409C-BE32-E72D297353CC}">
              <c16:uniqueId val="{00000008-E3BA-4A6B-9FCF-8A4CAA69CEC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overlap val="100"/>
        <c:axId val="154883584"/>
        <c:axId val="154885120"/>
      </c:barChart>
      <c:lineChart>
        <c:grouping val="standard"/>
        <c:varyColors val="0"/>
        <c:ser>
          <c:idx val="7"/>
          <c:order val="7"/>
          <c:tx>
            <c:strRef>
              <c:f>Ergebnis_tatsächlich!$A$134</c:f>
              <c:strCache>
                <c:ptCount val="1"/>
                <c:pt idx="0">
                  <c:v>liquide Mittel</c:v>
                </c:pt>
              </c:strCache>
            </c:strRef>
          </c:tx>
          <c:spPr>
            <a:ln w="38100">
              <a:solidFill>
                <a:schemeClr val="tx2">
                  <a:lumMod val="75000"/>
                  <a:alpha val="92000"/>
                </a:schemeClr>
              </a:solidFill>
            </a:ln>
          </c:spPr>
          <c:marker>
            <c:symbol val="none"/>
          </c:marker>
          <c:val>
            <c:numRef>
              <c:f>Ergebnis_tatsächlich!$B$134:$AJ$134</c:f>
              <c:numCache>
                <c:formatCode>#,##0</c:formatCode>
                <c:ptCount val="3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9-E3BA-4A6B-9FCF-8A4CAA69CEC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4883584"/>
        <c:axId val="154885120"/>
      </c:lineChart>
      <c:catAx>
        <c:axId val="15488358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54885120"/>
        <c:crosses val="autoZero"/>
        <c:auto val="1"/>
        <c:lblAlgn val="ctr"/>
        <c:lblOffset val="100"/>
        <c:noMultiLvlLbl val="0"/>
      </c:catAx>
      <c:valAx>
        <c:axId val="154885120"/>
        <c:scaling>
          <c:orientation val="minMax"/>
        </c:scaling>
        <c:delete val="0"/>
        <c:axPos val="l"/>
        <c:majorGridlines>
          <c:spPr>
            <a:ln>
              <a:gradFill>
                <a:gsLst>
                  <a:gs pos="0">
                    <a:schemeClr val="accent1">
                      <a:tint val="66000"/>
                      <a:satMod val="160000"/>
                    </a:schemeClr>
                  </a:gs>
                  <a:gs pos="50000">
                    <a:schemeClr val="accent1">
                      <a:tint val="44500"/>
                      <a:satMod val="160000"/>
                    </a:schemeClr>
                  </a:gs>
                  <a:gs pos="100000">
                    <a:schemeClr val="accent1">
                      <a:tint val="23500"/>
                      <a:satMod val="160000"/>
                    </a:schemeClr>
                  </a:gs>
                </a:gsLst>
                <a:lin ang="5400000" scaled="0"/>
              </a:gra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1200"/>
                </a:pPr>
                <a:r>
                  <a:rPr lang="de-AT" sz="1200"/>
                  <a:t>€ / Jahr</a:t>
                </a:r>
              </a:p>
            </c:rich>
          </c:tx>
          <c:layout>
            <c:manualLayout>
              <c:xMode val="edge"/>
              <c:yMode val="edge"/>
              <c:x val="8.1349729388729419E-3"/>
              <c:y val="0.3180712128432579"/>
            </c:manualLayout>
          </c:layout>
          <c:overlay val="0"/>
        </c:title>
        <c:numFmt formatCode="_(* #,##0_);_(* \(#,##0\);_(* &quot;-&quot;_);_(@_)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1200"/>
            </a:pPr>
            <a:endParaRPr lang="de-DE"/>
          </a:p>
        </c:txPr>
        <c:crossAx val="154883584"/>
        <c:crosses val="autoZero"/>
        <c:crossBetween val="between"/>
      </c:valAx>
    </c:plotArea>
    <c:legend>
      <c:legendPos val="b"/>
      <c:layout>
        <c:manualLayout>
          <c:xMode val="edge"/>
          <c:yMode val="edge"/>
          <c:x val="2.8315986708707191E-2"/>
          <c:y val="0.64604250128078355"/>
          <c:w val="0.9578368469294225"/>
          <c:h val="0.13705130749728006"/>
        </c:manualLayout>
      </c:layout>
      <c:overlay val="0"/>
      <c:txPr>
        <a:bodyPr/>
        <a:lstStyle/>
        <a:p>
          <a:pPr>
            <a:defRPr sz="1600"/>
          </a:pPr>
          <a:endParaRPr lang="de-DE"/>
        </a:p>
      </c:txPr>
    </c:legend>
    <c:plotVisOnly val="1"/>
    <c:dispBlanksAs val="gap"/>
    <c:showDLblsOverMax val="0"/>
  </c:chart>
  <c:spPr>
    <a:ln>
      <a:noFill/>
    </a:ln>
  </c:spPr>
  <c:printSettings>
    <c:headerFooter/>
    <c:pageMargins b="0" l="0" r="0" t="0" header="0" footer="0"/>
    <c:pageSetup orientation="landscape"/>
  </c:printSettings>
  <c:userShapes r:id="rId1"/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30002107946062512"/>
          <c:y val="0.1813979554210825"/>
          <c:w val="0.59813897198845922"/>
          <c:h val="0.51517562512793302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Ergebnis_tatsächlich!$P$10</c:f>
              <c:strCache>
                <c:ptCount val="1"/>
                <c:pt idx="0">
                  <c:v>betriebliche Einzahlungen 2019</c:v>
                </c:pt>
              </c:strCache>
            </c:strRef>
          </c:tx>
          <c:spPr>
            <a:solidFill>
              <a:srgbClr val="92D050"/>
            </a:solidFill>
            <a:ln>
              <a:noFill/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Ergebnis_tatsächlich!$R$9:$S$9</c:f>
              <c:strCache>
                <c:ptCount val="2"/>
                <c:pt idx="0">
                  <c:v>Einzahlung</c:v>
                </c:pt>
                <c:pt idx="1">
                  <c:v>Auszahlung</c:v>
                </c:pt>
              </c:strCache>
            </c:strRef>
          </c:cat>
          <c:val>
            <c:numRef>
              <c:f>Ergebnis_tatsächlich!$R$10:$S$10</c:f>
              <c:numCache>
                <c:formatCode>General</c:formatCode>
                <c:ptCount val="2"/>
                <c:pt idx="0" formatCode="#,##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392-4BC4-8146-8557C746F8EC}"/>
            </c:ext>
          </c:extLst>
        </c:ser>
        <c:ser>
          <c:idx val="1"/>
          <c:order val="1"/>
          <c:tx>
            <c:strRef>
              <c:f>Ergebnis_tatsächlich!$P$11</c:f>
              <c:strCache>
                <c:ptCount val="1"/>
                <c:pt idx="0">
                  <c:v>betriebliche Auszahlungen 2019</c:v>
                </c:pt>
              </c:strCache>
            </c:strRef>
          </c:tx>
          <c:spPr>
            <a:ln>
              <a:noFill/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Ergebnis_tatsächlich!$R$9:$S$9</c:f>
              <c:strCache>
                <c:ptCount val="2"/>
                <c:pt idx="0">
                  <c:v>Einzahlung</c:v>
                </c:pt>
                <c:pt idx="1">
                  <c:v>Auszahlung</c:v>
                </c:pt>
              </c:strCache>
            </c:strRef>
          </c:cat>
          <c:val>
            <c:numRef>
              <c:f>Ergebnis_tatsächlich!$R$11:$S$11</c:f>
              <c:numCache>
                <c:formatCode>#,##0</c:formatCode>
                <c:ptCount val="2"/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0392-4BC4-8146-8557C746F8EC}"/>
            </c:ext>
          </c:extLst>
        </c:ser>
        <c:ser>
          <c:idx val="2"/>
          <c:order val="2"/>
          <c:tx>
            <c:strRef>
              <c:f>Ergebnis_tatsächlich!$P$12</c:f>
              <c:strCache>
                <c:ptCount val="1"/>
                <c:pt idx="0">
                  <c:v>Saldo</c:v>
                </c:pt>
              </c:strCache>
            </c:strRef>
          </c:tx>
          <c:spPr>
            <a:solidFill>
              <a:schemeClr val="tx2">
                <a:lumMod val="60000"/>
                <a:lumOff val="40000"/>
              </a:schemeClr>
            </a:solidFill>
            <a:ln>
              <a:noFill/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Ergebnis_tatsächlich!$R$9:$S$9</c:f>
              <c:strCache>
                <c:ptCount val="2"/>
                <c:pt idx="0">
                  <c:v>Einzahlung</c:v>
                </c:pt>
                <c:pt idx="1">
                  <c:v>Auszahlung</c:v>
                </c:pt>
              </c:strCache>
            </c:strRef>
          </c:cat>
          <c:val>
            <c:numRef>
              <c:f>Ergebnis_tatsächlich!$R$12:$S$12</c:f>
              <c:numCache>
                <c:formatCode>#,##0</c:formatCode>
                <c:ptCount val="2"/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0392-4BC4-8146-8557C746F8E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"/>
        <c:overlap val="100"/>
        <c:axId val="155271552"/>
        <c:axId val="155273088"/>
      </c:barChart>
      <c:catAx>
        <c:axId val="15527155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low"/>
        <c:crossAx val="155273088"/>
        <c:crosses val="autoZero"/>
        <c:auto val="1"/>
        <c:lblAlgn val="ctr"/>
        <c:lblOffset val="100"/>
        <c:noMultiLvlLbl val="0"/>
      </c:catAx>
      <c:valAx>
        <c:axId val="155273088"/>
        <c:scaling>
          <c:orientation val="minMax"/>
        </c:scaling>
        <c:delete val="0"/>
        <c:axPos val="l"/>
        <c:majorGridlines/>
        <c:numFmt formatCode="#,##0" sourceLinked="1"/>
        <c:majorTickMark val="none"/>
        <c:minorTickMark val="none"/>
        <c:tickLblPos val="nextTo"/>
        <c:spPr>
          <a:ln w="9525">
            <a:noFill/>
          </a:ln>
        </c:spPr>
        <c:crossAx val="155271552"/>
        <c:crosses val="autoZero"/>
        <c:crossBetween val="between"/>
      </c:valAx>
    </c:plotArea>
    <c:legend>
      <c:legendPos val="b"/>
      <c:layout>
        <c:manualLayout>
          <c:xMode val="edge"/>
          <c:yMode val="edge"/>
          <c:x val="7.3394381339195444E-2"/>
          <c:y val="0.8009613391342667"/>
          <c:w val="0.89999979276620501"/>
          <c:h val="7.4854009697484888E-2"/>
        </c:manualLayout>
      </c:layout>
      <c:overlay val="0"/>
    </c:legend>
    <c:plotVisOnly val="1"/>
    <c:dispBlanksAs val="gap"/>
    <c:showDLblsOverMax val="0"/>
  </c:chart>
  <c:spPr>
    <a:ln>
      <a:noFill/>
    </a:ln>
  </c:spPr>
  <c:printSettings>
    <c:headerFooter/>
    <c:pageMargins b="0" l="0" r="0" t="0" header="0" footer="0"/>
    <c:pageSetup paperSize="9" orientation="landscape"/>
  </c:printSettings>
  <c:userShapes r:id="rId1"/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30002107946062512"/>
          <c:y val="0.1813979554210825"/>
          <c:w val="0.59813897198845922"/>
          <c:h val="0.51517562512793302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Ergebnis_tatsächlich!$W$10</c:f>
              <c:strCache>
                <c:ptCount val="1"/>
                <c:pt idx="0">
                  <c:v>Einzahlungen 2019</c:v>
                </c:pt>
              </c:strCache>
            </c:strRef>
          </c:tx>
          <c:spPr>
            <a:solidFill>
              <a:srgbClr val="92D050"/>
            </a:solidFill>
            <a:ln>
              <a:noFill/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Ergebnis_tatsächlich!$Y$9:$Z$9</c:f>
              <c:strCache>
                <c:ptCount val="2"/>
                <c:pt idx="0">
                  <c:v>Einzahlung</c:v>
                </c:pt>
                <c:pt idx="1">
                  <c:v>Auszahlung</c:v>
                </c:pt>
              </c:strCache>
            </c:strRef>
          </c:cat>
          <c:val>
            <c:numRef>
              <c:f>Ergebnis_tatsächlich!$Y$10:$Z$10</c:f>
              <c:numCache>
                <c:formatCode>General</c:formatCode>
                <c:ptCount val="2"/>
                <c:pt idx="0" formatCode="#,##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392-4BC4-8146-8557C746F8EC}"/>
            </c:ext>
          </c:extLst>
        </c:ser>
        <c:ser>
          <c:idx val="1"/>
          <c:order val="1"/>
          <c:tx>
            <c:strRef>
              <c:f>Ergebnis_tatsächlich!$W$11</c:f>
              <c:strCache>
                <c:ptCount val="1"/>
                <c:pt idx="0">
                  <c:v>Auszahlungen 2019</c:v>
                </c:pt>
              </c:strCache>
            </c:strRef>
          </c:tx>
          <c:spPr>
            <a:ln>
              <a:noFill/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Ergebnis_tatsächlich!$Y$9:$Z$9</c:f>
              <c:strCache>
                <c:ptCount val="2"/>
                <c:pt idx="0">
                  <c:v>Einzahlung</c:v>
                </c:pt>
                <c:pt idx="1">
                  <c:v>Auszahlung</c:v>
                </c:pt>
              </c:strCache>
            </c:strRef>
          </c:cat>
          <c:val>
            <c:numRef>
              <c:f>Ergebnis_tatsächlich!$Y$11:$Z$11</c:f>
              <c:numCache>
                <c:formatCode>#,##0</c:formatCode>
                <c:ptCount val="2"/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0392-4BC4-8146-8557C746F8EC}"/>
            </c:ext>
          </c:extLst>
        </c:ser>
        <c:ser>
          <c:idx val="2"/>
          <c:order val="2"/>
          <c:tx>
            <c:strRef>
              <c:f>Ergebnis_tatsächlich!$W$12</c:f>
              <c:strCache>
                <c:ptCount val="1"/>
                <c:pt idx="0">
                  <c:v>Saldo</c:v>
                </c:pt>
              </c:strCache>
            </c:strRef>
          </c:tx>
          <c:spPr>
            <a:solidFill>
              <a:schemeClr val="tx2">
                <a:lumMod val="60000"/>
                <a:lumOff val="40000"/>
              </a:schemeClr>
            </a:solidFill>
            <a:ln>
              <a:noFill/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Ergebnis_tatsächlich!$Y$9:$Z$9</c:f>
              <c:strCache>
                <c:ptCount val="2"/>
                <c:pt idx="0">
                  <c:v>Einzahlung</c:v>
                </c:pt>
                <c:pt idx="1">
                  <c:v>Auszahlung</c:v>
                </c:pt>
              </c:strCache>
            </c:strRef>
          </c:cat>
          <c:val>
            <c:numRef>
              <c:f>Ergebnis_tatsächlich!$Y$12:$Z$12</c:f>
              <c:numCache>
                <c:formatCode>#,##0</c:formatCode>
                <c:ptCount val="2"/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0392-4BC4-8146-8557C746F8E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"/>
        <c:overlap val="100"/>
        <c:axId val="155307392"/>
        <c:axId val="155321472"/>
      </c:barChart>
      <c:catAx>
        <c:axId val="15530739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low"/>
        <c:crossAx val="155321472"/>
        <c:crosses val="autoZero"/>
        <c:auto val="1"/>
        <c:lblAlgn val="ctr"/>
        <c:lblOffset val="100"/>
        <c:noMultiLvlLbl val="0"/>
      </c:catAx>
      <c:valAx>
        <c:axId val="155321472"/>
        <c:scaling>
          <c:orientation val="minMax"/>
        </c:scaling>
        <c:delete val="0"/>
        <c:axPos val="l"/>
        <c:majorGridlines/>
        <c:numFmt formatCode="#,##0" sourceLinked="1"/>
        <c:majorTickMark val="none"/>
        <c:minorTickMark val="none"/>
        <c:tickLblPos val="nextTo"/>
        <c:spPr>
          <a:ln w="9525">
            <a:noFill/>
          </a:ln>
        </c:spPr>
        <c:crossAx val="155307392"/>
        <c:crosses val="autoZero"/>
        <c:crossBetween val="between"/>
      </c:valAx>
    </c:plotArea>
    <c:legend>
      <c:legendPos val="b"/>
      <c:layout>
        <c:manualLayout>
          <c:xMode val="edge"/>
          <c:yMode val="edge"/>
          <c:x val="7.3394381339195444E-2"/>
          <c:y val="0.8009613391342667"/>
          <c:w val="0.89999979276620501"/>
          <c:h val="7.4854009697484888E-2"/>
        </c:manualLayout>
      </c:layout>
      <c:overlay val="0"/>
    </c:legend>
    <c:plotVisOnly val="1"/>
    <c:dispBlanksAs val="gap"/>
    <c:showDLblsOverMax val="0"/>
  </c:chart>
  <c:spPr>
    <a:ln>
      <a:noFill/>
    </a:ln>
  </c:spPr>
  <c:printSettings>
    <c:headerFooter/>
    <c:pageMargins b="0" l="0" r="0" t="0" header="0" footer="0"/>
    <c:pageSetup paperSize="9" orientation="landscape"/>
  </c:printSettings>
  <c:userShapes r:id="rId1"/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5045939935818229E-2"/>
          <c:y val="6.7367043150170863E-2"/>
          <c:w val="0.87814406551739221"/>
          <c:h val="0.64416131773058771"/>
        </c:manualLayout>
      </c:layout>
      <c:barChart>
        <c:barDir val="col"/>
        <c:grouping val="clustered"/>
        <c:varyColors val="0"/>
        <c:ser>
          <c:idx val="2"/>
          <c:order val="1"/>
          <c:tx>
            <c:strRef>
              <c:f>Beispiel!$A$31</c:f>
              <c:strCache>
                <c:ptCount val="1"/>
                <c:pt idx="0">
                  <c:v>Summe Einzahlungen 2020</c:v>
                </c:pt>
              </c:strCache>
            </c:strRef>
          </c:tx>
          <c:invertIfNegative val="0"/>
          <c:val>
            <c:numRef>
              <c:f>Beispiel!$B$31:$M$31</c:f>
              <c:numCache>
                <c:formatCode>#,##0</c:formatCode>
                <c:ptCount val="12"/>
                <c:pt idx="0">
                  <c:v>8700</c:v>
                </c:pt>
                <c:pt idx="1">
                  <c:v>23200</c:v>
                </c:pt>
                <c:pt idx="2">
                  <c:v>13395</c:v>
                </c:pt>
                <c:pt idx="3">
                  <c:v>5700</c:v>
                </c:pt>
                <c:pt idx="4">
                  <c:v>8781</c:v>
                </c:pt>
                <c:pt idx="5">
                  <c:v>12140</c:v>
                </c:pt>
                <c:pt idx="6">
                  <c:v>5700</c:v>
                </c:pt>
                <c:pt idx="7">
                  <c:v>12045</c:v>
                </c:pt>
                <c:pt idx="8">
                  <c:v>5895</c:v>
                </c:pt>
                <c:pt idx="9">
                  <c:v>10700</c:v>
                </c:pt>
                <c:pt idx="10">
                  <c:v>10700</c:v>
                </c:pt>
                <c:pt idx="11">
                  <c:v>32450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CDD-4C4A-AA82-B62FDC8C0B6A}"/>
            </c:ext>
          </c:extLst>
        </c:ser>
        <c:ser>
          <c:idx val="1"/>
          <c:order val="2"/>
          <c:tx>
            <c:strRef>
              <c:f>Beispiel!$A$64</c:f>
              <c:strCache>
                <c:ptCount val="1"/>
                <c:pt idx="0">
                  <c:v>Summe Auszahlungen 2020</c:v>
                </c:pt>
              </c:strCache>
            </c:strRef>
          </c:tx>
          <c:invertIfNegative val="0"/>
          <c:val>
            <c:numRef>
              <c:f>Beispiel!$B$64:$M$64</c:f>
              <c:numCache>
                <c:formatCode>#,##0</c:formatCode>
                <c:ptCount val="12"/>
                <c:pt idx="0">
                  <c:v>5854</c:v>
                </c:pt>
                <c:pt idx="1">
                  <c:v>25296</c:v>
                </c:pt>
                <c:pt idx="2">
                  <c:v>10236</c:v>
                </c:pt>
                <c:pt idx="3">
                  <c:v>5977.71</c:v>
                </c:pt>
                <c:pt idx="4">
                  <c:v>13364</c:v>
                </c:pt>
                <c:pt idx="5">
                  <c:v>4422</c:v>
                </c:pt>
                <c:pt idx="6">
                  <c:v>9397</c:v>
                </c:pt>
                <c:pt idx="7">
                  <c:v>11267.14</c:v>
                </c:pt>
                <c:pt idx="8">
                  <c:v>9543.9599999999991</c:v>
                </c:pt>
                <c:pt idx="9">
                  <c:v>9453</c:v>
                </c:pt>
                <c:pt idx="10">
                  <c:v>13111</c:v>
                </c:pt>
                <c:pt idx="11">
                  <c:v>16517.830000000002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CDD-4C4A-AA82-B62FDC8C0B6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54995712"/>
        <c:axId val="154997504"/>
      </c:barChart>
      <c:lineChart>
        <c:grouping val="standard"/>
        <c:varyColors val="0"/>
        <c:ser>
          <c:idx val="0"/>
          <c:order val="0"/>
          <c:tx>
            <c:strRef>
              <c:f>Beispiel!$A$67</c:f>
              <c:strCache>
                <c:ptCount val="1"/>
                <c:pt idx="0">
                  <c:v>liquide Mittel</c:v>
                </c:pt>
              </c:strCache>
            </c:strRef>
          </c:tx>
          <c:spPr>
            <a:ln w="38100"/>
          </c:spPr>
          <c:marker>
            <c:symbol val="none"/>
          </c:marker>
          <c:cat>
            <c:strRef>
              <c:f>Beispiel!$B$1:$M$1</c:f>
              <c:strCache>
                <c:ptCount val="12"/>
                <c:pt idx="0">
                  <c:v>Jänner</c:v>
                </c:pt>
                <c:pt idx="1">
                  <c:v>Februar</c:v>
                </c:pt>
                <c:pt idx="2">
                  <c:v>März</c:v>
                </c:pt>
                <c:pt idx="3">
                  <c:v>April</c:v>
                </c:pt>
                <c:pt idx="4">
                  <c:v>Mai</c:v>
                </c:pt>
                <c:pt idx="5">
                  <c:v>Juni</c:v>
                </c:pt>
                <c:pt idx="6">
                  <c:v>Juli</c:v>
                </c:pt>
                <c:pt idx="7">
                  <c:v>August</c:v>
                </c:pt>
                <c:pt idx="8">
                  <c:v>September</c:v>
                </c:pt>
                <c:pt idx="9">
                  <c:v>Oktober</c:v>
                </c:pt>
                <c:pt idx="10">
                  <c:v>November</c:v>
                </c:pt>
                <c:pt idx="11">
                  <c:v>Dezember</c:v>
                </c:pt>
              </c:strCache>
            </c:strRef>
          </c:cat>
          <c:val>
            <c:numRef>
              <c:f>Beispiel!$B$67:$M$67</c:f>
              <c:numCache>
                <c:formatCode>#,##0</c:formatCode>
                <c:ptCount val="12"/>
                <c:pt idx="0">
                  <c:v>7846</c:v>
                </c:pt>
                <c:pt idx="1">
                  <c:v>5750</c:v>
                </c:pt>
                <c:pt idx="2">
                  <c:v>8909</c:v>
                </c:pt>
                <c:pt idx="3">
                  <c:v>8631.2900000000009</c:v>
                </c:pt>
                <c:pt idx="4">
                  <c:v>4048.2900000000009</c:v>
                </c:pt>
                <c:pt idx="5">
                  <c:v>11766.29</c:v>
                </c:pt>
                <c:pt idx="6">
                  <c:v>8069.2900000000009</c:v>
                </c:pt>
                <c:pt idx="7">
                  <c:v>8847.1500000000015</c:v>
                </c:pt>
                <c:pt idx="8">
                  <c:v>5198.1900000000023</c:v>
                </c:pt>
                <c:pt idx="9">
                  <c:v>6445.1900000000023</c:v>
                </c:pt>
                <c:pt idx="10">
                  <c:v>4034.1900000000023</c:v>
                </c:pt>
                <c:pt idx="11">
                  <c:v>19966.36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ACDD-4C4A-AA82-B62FDC8C0B6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4995712"/>
        <c:axId val="154997504"/>
      </c:lineChart>
      <c:catAx>
        <c:axId val="15499571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54997504"/>
        <c:crosses val="autoZero"/>
        <c:auto val="1"/>
        <c:lblAlgn val="ctr"/>
        <c:lblOffset val="100"/>
        <c:noMultiLvlLbl val="0"/>
      </c:catAx>
      <c:valAx>
        <c:axId val="154997504"/>
        <c:scaling>
          <c:orientation val="minMax"/>
        </c:scaling>
        <c:delete val="0"/>
        <c:axPos val="l"/>
        <c:majorGridlines>
          <c:spPr>
            <a:ln>
              <a:gradFill>
                <a:gsLst>
                  <a:gs pos="0">
                    <a:schemeClr val="accent1">
                      <a:tint val="66000"/>
                      <a:satMod val="160000"/>
                    </a:schemeClr>
                  </a:gs>
                  <a:gs pos="50000">
                    <a:schemeClr val="accent1">
                      <a:tint val="44500"/>
                      <a:satMod val="160000"/>
                    </a:schemeClr>
                  </a:gs>
                  <a:gs pos="100000">
                    <a:schemeClr val="accent1">
                      <a:tint val="23500"/>
                      <a:satMod val="160000"/>
                    </a:schemeClr>
                  </a:gs>
                </a:gsLst>
                <a:lin ang="5400000" scaled="0"/>
              </a:gra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1200"/>
                </a:pPr>
                <a:r>
                  <a:rPr lang="de-AT" sz="1200"/>
                  <a:t>€ / Jahr</a:t>
                </a:r>
              </a:p>
            </c:rich>
          </c:tx>
          <c:layout/>
          <c:overlay val="0"/>
        </c:title>
        <c:numFmt formatCode="_(* #,##0_);_(* \(#,##0\);_(* &quot;-&quot;_);_(@_)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1200"/>
            </a:pPr>
            <a:endParaRPr lang="de-DE"/>
          </a:p>
        </c:txPr>
        <c:crossAx val="154995712"/>
        <c:crosses val="autoZero"/>
        <c:crossBetween val="between"/>
      </c:valAx>
    </c:plotArea>
    <c:legend>
      <c:legendPos val="r"/>
      <c:legendEntry>
        <c:idx val="1"/>
        <c:txPr>
          <a:bodyPr/>
          <a:lstStyle/>
          <a:p>
            <a:pPr>
              <a:defRPr sz="1600" b="0"/>
            </a:pPr>
            <a:endParaRPr lang="de-DE"/>
          </a:p>
        </c:txPr>
      </c:legendEntry>
      <c:layout>
        <c:manualLayout>
          <c:xMode val="edge"/>
          <c:yMode val="edge"/>
          <c:x val="0.2037703432939674"/>
          <c:y val="0.78175223901991453"/>
          <c:w val="0.63740409737260995"/>
          <c:h val="0.13298700856342477"/>
        </c:manualLayout>
      </c:layout>
      <c:overlay val="0"/>
      <c:txPr>
        <a:bodyPr/>
        <a:lstStyle/>
        <a:p>
          <a:pPr>
            <a:defRPr sz="1600"/>
          </a:pPr>
          <a:endParaRPr lang="de-DE"/>
        </a:p>
      </c:txPr>
    </c:legend>
    <c:plotVisOnly val="1"/>
    <c:dispBlanksAs val="gap"/>
    <c:showDLblsOverMax val="0"/>
  </c:chart>
  <c:spPr>
    <a:ln>
      <a:noFill/>
    </a:ln>
  </c:spPr>
  <c:printSettings>
    <c:headerFooter/>
    <c:pageMargins b="0" l="0" r="0" t="0" header="0" footer="0"/>
    <c:pageSetup orientation="landscape"/>
  </c:printSettings>
  <c:userShapes r:id="rId1"/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7251014559774992E-2"/>
          <c:y val="3.2994694013653993E-2"/>
          <c:w val="0.87814406551739221"/>
          <c:h val="0.56449362586342156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Beispiel!$A$123</c:f>
              <c:strCache>
                <c:ptCount val="1"/>
                <c:pt idx="0">
                  <c:v>betriebliche Einzahlungen 2020</c:v>
                </c:pt>
              </c:strCache>
            </c:strRef>
          </c:tx>
          <c:spPr>
            <a:solidFill>
              <a:schemeClr val="accent3">
                <a:lumMod val="60000"/>
                <a:lumOff val="40000"/>
              </a:schemeClr>
            </a:solidFill>
            <a:ln w="38100"/>
          </c:spPr>
          <c:invertIfNegative val="0"/>
          <c:cat>
            <c:strRef>
              <c:f>Beispiel!$B$122:$AJ$122</c:f>
              <c:strCache>
                <c:ptCount val="34"/>
                <c:pt idx="0">
                  <c:v>Jänner</c:v>
                </c:pt>
                <c:pt idx="3">
                  <c:v>Februar</c:v>
                </c:pt>
                <c:pt idx="6">
                  <c:v>März</c:v>
                </c:pt>
                <c:pt idx="9">
                  <c:v>April</c:v>
                </c:pt>
                <c:pt idx="12">
                  <c:v>Mai</c:v>
                </c:pt>
                <c:pt idx="15">
                  <c:v>Juni</c:v>
                </c:pt>
                <c:pt idx="18">
                  <c:v>Juli</c:v>
                </c:pt>
                <c:pt idx="21">
                  <c:v>August</c:v>
                </c:pt>
                <c:pt idx="24">
                  <c:v>September</c:v>
                </c:pt>
                <c:pt idx="27">
                  <c:v>Oktober</c:v>
                </c:pt>
                <c:pt idx="30">
                  <c:v>November</c:v>
                </c:pt>
                <c:pt idx="33">
                  <c:v>Dezember</c:v>
                </c:pt>
              </c:strCache>
            </c:strRef>
          </c:cat>
          <c:val>
            <c:numRef>
              <c:f>Beispiel!$B$123:$AJ$123</c:f>
              <c:numCache>
                <c:formatCode>General</c:formatCode>
                <c:ptCount val="35"/>
                <c:pt idx="0" formatCode="#,##0">
                  <c:v>7500</c:v>
                </c:pt>
                <c:pt idx="3" formatCode="#,##0">
                  <c:v>7000</c:v>
                </c:pt>
                <c:pt idx="6" formatCode="#,##0">
                  <c:v>12195</c:v>
                </c:pt>
                <c:pt idx="9" formatCode="#,##0">
                  <c:v>4500</c:v>
                </c:pt>
                <c:pt idx="12" formatCode="#,##0">
                  <c:v>7581</c:v>
                </c:pt>
                <c:pt idx="15" formatCode="#,##0">
                  <c:v>9500</c:v>
                </c:pt>
                <c:pt idx="18" formatCode="#,##0">
                  <c:v>4500</c:v>
                </c:pt>
                <c:pt idx="21" formatCode="#,##0">
                  <c:v>10845</c:v>
                </c:pt>
                <c:pt idx="24" formatCode="#,##0">
                  <c:v>4500</c:v>
                </c:pt>
                <c:pt idx="27" formatCode="#,##0">
                  <c:v>9500</c:v>
                </c:pt>
                <c:pt idx="30" formatCode="#,##0">
                  <c:v>9500</c:v>
                </c:pt>
                <c:pt idx="33" formatCode="#,##0">
                  <c:v>30050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3BA-4A6B-9FCF-8A4CAA69CECC}"/>
            </c:ext>
          </c:extLst>
        </c:ser>
        <c:ser>
          <c:idx val="1"/>
          <c:order val="1"/>
          <c:tx>
            <c:strRef>
              <c:f>Vorausplanung!$A$125</c:f>
              <c:strCache>
                <c:ptCount val="1"/>
                <c:pt idx="0">
                  <c:v>außerlandwirtschaftliche Einzahlungen</c:v>
                </c:pt>
              </c:strCache>
            </c:strRef>
          </c:tx>
          <c:spPr>
            <a:solidFill>
              <a:srgbClr val="00B050"/>
            </a:solidFill>
          </c:spPr>
          <c:invertIfNegative val="0"/>
          <c:cat>
            <c:strRef>
              <c:f>Vorausplanung!$B$122:$AJ$122</c:f>
              <c:strCache>
                <c:ptCount val="34"/>
                <c:pt idx="0">
                  <c:v>Jänner</c:v>
                </c:pt>
                <c:pt idx="3">
                  <c:v>Februar</c:v>
                </c:pt>
                <c:pt idx="6">
                  <c:v>März</c:v>
                </c:pt>
                <c:pt idx="9">
                  <c:v>April</c:v>
                </c:pt>
                <c:pt idx="12">
                  <c:v>Mai</c:v>
                </c:pt>
                <c:pt idx="15">
                  <c:v>Juni</c:v>
                </c:pt>
                <c:pt idx="18">
                  <c:v>Juli</c:v>
                </c:pt>
                <c:pt idx="21">
                  <c:v>August</c:v>
                </c:pt>
                <c:pt idx="24">
                  <c:v>September</c:v>
                </c:pt>
                <c:pt idx="27">
                  <c:v>Oktober</c:v>
                </c:pt>
                <c:pt idx="30">
                  <c:v>November</c:v>
                </c:pt>
                <c:pt idx="33">
                  <c:v>Dezember</c:v>
                </c:pt>
              </c:strCache>
            </c:strRef>
          </c:cat>
          <c:val>
            <c:numRef>
              <c:f>Vorausplanung!$B$125:$AJ$125</c:f>
            </c:numRef>
          </c:val>
          <c:extLst>
            <c:ext xmlns:c16="http://schemas.microsoft.com/office/drawing/2014/chart" uri="{C3380CC4-5D6E-409C-BE32-E72D297353CC}">
              <c16:uniqueId val="{00000001-E3BA-4A6B-9FCF-8A4CAA69CECC}"/>
            </c:ext>
          </c:extLst>
        </c:ser>
        <c:ser>
          <c:idx val="2"/>
          <c:order val="2"/>
          <c:tx>
            <c:strRef>
              <c:f>Vorausplanung!$A$127</c:f>
              <c:strCache>
                <c:ptCount val="1"/>
                <c:pt idx="0">
                  <c:v>Finanzbereich EZ</c:v>
                </c:pt>
              </c:strCache>
            </c:strRef>
          </c:tx>
          <c:spPr>
            <a:solidFill>
              <a:schemeClr val="accent4">
                <a:lumMod val="60000"/>
                <a:lumOff val="40000"/>
              </a:schemeClr>
            </a:solidFill>
          </c:spPr>
          <c:invertIfNegative val="0"/>
          <c:dPt>
            <c:idx val="3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3-E3BA-4A6B-9FCF-8A4CAA69CECC}"/>
              </c:ext>
            </c:extLst>
          </c:dPt>
          <c:cat>
            <c:strRef>
              <c:f>Vorausplanung!$B$122:$AJ$122</c:f>
              <c:strCache>
                <c:ptCount val="34"/>
                <c:pt idx="0">
                  <c:v>Jänner</c:v>
                </c:pt>
                <c:pt idx="3">
                  <c:v>Februar</c:v>
                </c:pt>
                <c:pt idx="6">
                  <c:v>März</c:v>
                </c:pt>
                <c:pt idx="9">
                  <c:v>April</c:v>
                </c:pt>
                <c:pt idx="12">
                  <c:v>Mai</c:v>
                </c:pt>
                <c:pt idx="15">
                  <c:v>Juni</c:v>
                </c:pt>
                <c:pt idx="18">
                  <c:v>Juli</c:v>
                </c:pt>
                <c:pt idx="21">
                  <c:v>August</c:v>
                </c:pt>
                <c:pt idx="24">
                  <c:v>September</c:v>
                </c:pt>
                <c:pt idx="27">
                  <c:v>Oktober</c:v>
                </c:pt>
                <c:pt idx="30">
                  <c:v>November</c:v>
                </c:pt>
                <c:pt idx="33">
                  <c:v>Dezember</c:v>
                </c:pt>
              </c:strCache>
            </c:strRef>
          </c:cat>
          <c:val>
            <c:numRef>
              <c:f>Vorausplanung!$B$127:$AJ$127</c:f>
            </c:numRef>
          </c:val>
          <c:extLst>
            <c:ext xmlns:c16="http://schemas.microsoft.com/office/drawing/2014/chart" uri="{C3380CC4-5D6E-409C-BE32-E72D297353CC}">
              <c16:uniqueId val="{00000004-E3BA-4A6B-9FCF-8A4CAA69CECC}"/>
            </c:ext>
          </c:extLst>
        </c:ser>
        <c:ser>
          <c:idx val="3"/>
          <c:order val="3"/>
          <c:tx>
            <c:strRef>
              <c:f>Beispiel!$A$129</c:f>
              <c:strCache>
                <c:ptCount val="1"/>
                <c:pt idx="0">
                  <c:v>betriebliche Auszahlungen 2020</c:v>
                </c:pt>
              </c:strCache>
            </c:strRef>
          </c:tx>
          <c:spPr>
            <a:solidFill>
              <a:schemeClr val="accent2"/>
            </a:solidFill>
          </c:spPr>
          <c:invertIfNegative val="0"/>
          <c:cat>
            <c:strRef>
              <c:f>Beispiel!$B$122:$AJ$122</c:f>
              <c:strCache>
                <c:ptCount val="34"/>
                <c:pt idx="0">
                  <c:v>Jänner</c:v>
                </c:pt>
                <c:pt idx="3">
                  <c:v>Februar</c:v>
                </c:pt>
                <c:pt idx="6">
                  <c:v>März</c:v>
                </c:pt>
                <c:pt idx="9">
                  <c:v>April</c:v>
                </c:pt>
                <c:pt idx="12">
                  <c:v>Mai</c:v>
                </c:pt>
                <c:pt idx="15">
                  <c:v>Juni</c:v>
                </c:pt>
                <c:pt idx="18">
                  <c:v>Juli</c:v>
                </c:pt>
                <c:pt idx="21">
                  <c:v>August</c:v>
                </c:pt>
                <c:pt idx="24">
                  <c:v>September</c:v>
                </c:pt>
                <c:pt idx="27">
                  <c:v>Oktober</c:v>
                </c:pt>
                <c:pt idx="30">
                  <c:v>November</c:v>
                </c:pt>
                <c:pt idx="33">
                  <c:v>Dezember</c:v>
                </c:pt>
              </c:strCache>
            </c:strRef>
          </c:cat>
          <c:val>
            <c:numRef>
              <c:f>Beispiel!$B$129:$AJ$129</c:f>
              <c:numCache>
                <c:formatCode>#,##0</c:formatCode>
                <c:ptCount val="35"/>
                <c:pt idx="1">
                  <c:v>3187</c:v>
                </c:pt>
                <c:pt idx="4">
                  <c:v>3888</c:v>
                </c:pt>
                <c:pt idx="7">
                  <c:v>7143</c:v>
                </c:pt>
                <c:pt idx="10">
                  <c:v>2727</c:v>
                </c:pt>
                <c:pt idx="13">
                  <c:v>6412</c:v>
                </c:pt>
                <c:pt idx="16">
                  <c:v>1283</c:v>
                </c:pt>
                <c:pt idx="19">
                  <c:v>5530</c:v>
                </c:pt>
                <c:pt idx="22">
                  <c:v>4060</c:v>
                </c:pt>
                <c:pt idx="25">
                  <c:v>6583.96</c:v>
                </c:pt>
                <c:pt idx="28">
                  <c:v>5376</c:v>
                </c:pt>
                <c:pt idx="31">
                  <c:v>6434</c:v>
                </c:pt>
                <c:pt idx="34">
                  <c:v>12218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E3BA-4A6B-9FCF-8A4CAA69CECC}"/>
            </c:ext>
          </c:extLst>
        </c:ser>
        <c:ser>
          <c:idx val="4"/>
          <c:order val="4"/>
          <c:tx>
            <c:strRef>
              <c:f>Vorausplanung!$A$130</c:f>
              <c:strCache>
                <c:ptCount val="1"/>
                <c:pt idx="0">
                  <c:v>Investitionen</c:v>
                </c:pt>
              </c:strCache>
            </c:strRef>
          </c:tx>
          <c:invertIfNegative val="0"/>
          <c:cat>
            <c:strRef>
              <c:f>Vorausplanung!$B$122:$AJ$122</c:f>
              <c:strCache>
                <c:ptCount val="34"/>
                <c:pt idx="0">
                  <c:v>Jänner</c:v>
                </c:pt>
                <c:pt idx="3">
                  <c:v>Februar</c:v>
                </c:pt>
                <c:pt idx="6">
                  <c:v>März</c:v>
                </c:pt>
                <c:pt idx="9">
                  <c:v>April</c:v>
                </c:pt>
                <c:pt idx="12">
                  <c:v>Mai</c:v>
                </c:pt>
                <c:pt idx="15">
                  <c:v>Juni</c:v>
                </c:pt>
                <c:pt idx="18">
                  <c:v>Juli</c:v>
                </c:pt>
                <c:pt idx="21">
                  <c:v>August</c:v>
                </c:pt>
                <c:pt idx="24">
                  <c:v>September</c:v>
                </c:pt>
                <c:pt idx="27">
                  <c:v>Oktober</c:v>
                </c:pt>
                <c:pt idx="30">
                  <c:v>November</c:v>
                </c:pt>
                <c:pt idx="33">
                  <c:v>Dezember</c:v>
                </c:pt>
              </c:strCache>
            </c:strRef>
          </c:cat>
          <c:val>
            <c:numRef>
              <c:f>Vorausplanung!$B$130:$AJ$130</c:f>
            </c:numRef>
          </c:val>
          <c:extLst>
            <c:ext xmlns:c16="http://schemas.microsoft.com/office/drawing/2014/chart" uri="{C3380CC4-5D6E-409C-BE32-E72D297353CC}">
              <c16:uniqueId val="{00000006-E3BA-4A6B-9FCF-8A4CAA69CECC}"/>
            </c:ext>
          </c:extLst>
        </c:ser>
        <c:ser>
          <c:idx val="5"/>
          <c:order val="5"/>
          <c:tx>
            <c:strRef>
              <c:f>Vorausplanung!$A$132</c:f>
              <c:strCache>
                <c:ptCount val="1"/>
                <c:pt idx="0">
                  <c:v>Finanzbereich AZ</c:v>
                </c:pt>
              </c:strCache>
            </c:strRef>
          </c:tx>
          <c:invertIfNegative val="0"/>
          <c:cat>
            <c:strRef>
              <c:f>Vorausplanung!$B$122:$AJ$122</c:f>
              <c:strCache>
                <c:ptCount val="34"/>
                <c:pt idx="0">
                  <c:v>Jänner</c:v>
                </c:pt>
                <c:pt idx="3">
                  <c:v>Februar</c:v>
                </c:pt>
                <c:pt idx="6">
                  <c:v>März</c:v>
                </c:pt>
                <c:pt idx="9">
                  <c:v>April</c:v>
                </c:pt>
                <c:pt idx="12">
                  <c:v>Mai</c:v>
                </c:pt>
                <c:pt idx="15">
                  <c:v>Juni</c:v>
                </c:pt>
                <c:pt idx="18">
                  <c:v>Juli</c:v>
                </c:pt>
                <c:pt idx="21">
                  <c:v>August</c:v>
                </c:pt>
                <c:pt idx="24">
                  <c:v>September</c:v>
                </c:pt>
                <c:pt idx="27">
                  <c:v>Oktober</c:v>
                </c:pt>
                <c:pt idx="30">
                  <c:v>November</c:v>
                </c:pt>
                <c:pt idx="33">
                  <c:v>Dezember</c:v>
                </c:pt>
              </c:strCache>
            </c:strRef>
          </c:cat>
          <c:val>
            <c:numRef>
              <c:f>Vorausplanung!$B$132:$AJ$132</c:f>
            </c:numRef>
          </c:val>
          <c:extLst>
            <c:ext xmlns:c16="http://schemas.microsoft.com/office/drawing/2014/chart" uri="{C3380CC4-5D6E-409C-BE32-E72D297353CC}">
              <c16:uniqueId val="{00000007-E3BA-4A6B-9FCF-8A4CAA69CECC}"/>
            </c:ext>
          </c:extLst>
        </c:ser>
        <c:ser>
          <c:idx val="6"/>
          <c:order val="6"/>
          <c:tx>
            <c:strRef>
              <c:f>Vorausplanung!$A$131</c:f>
              <c:strCache>
                <c:ptCount val="1"/>
                <c:pt idx="0">
                  <c:v>private Auszahlungen</c:v>
                </c:pt>
              </c:strCache>
            </c:strRef>
          </c:tx>
          <c:spPr>
            <a:solidFill>
              <a:schemeClr val="bg1">
                <a:lumMod val="50000"/>
              </a:schemeClr>
            </a:solidFill>
          </c:spPr>
          <c:invertIfNegative val="0"/>
          <c:cat>
            <c:strRef>
              <c:f>Vorausplanung!$B$122:$AJ$122</c:f>
              <c:strCache>
                <c:ptCount val="34"/>
                <c:pt idx="0">
                  <c:v>Jänner</c:v>
                </c:pt>
                <c:pt idx="3">
                  <c:v>Februar</c:v>
                </c:pt>
                <c:pt idx="6">
                  <c:v>März</c:v>
                </c:pt>
                <c:pt idx="9">
                  <c:v>April</c:v>
                </c:pt>
                <c:pt idx="12">
                  <c:v>Mai</c:v>
                </c:pt>
                <c:pt idx="15">
                  <c:v>Juni</c:v>
                </c:pt>
                <c:pt idx="18">
                  <c:v>Juli</c:v>
                </c:pt>
                <c:pt idx="21">
                  <c:v>August</c:v>
                </c:pt>
                <c:pt idx="24">
                  <c:v>September</c:v>
                </c:pt>
                <c:pt idx="27">
                  <c:v>Oktober</c:v>
                </c:pt>
                <c:pt idx="30">
                  <c:v>November</c:v>
                </c:pt>
                <c:pt idx="33">
                  <c:v>Dezember</c:v>
                </c:pt>
              </c:strCache>
            </c:strRef>
          </c:cat>
          <c:val>
            <c:numRef>
              <c:f>Vorausplanung!$B$131:$AJ$131</c:f>
            </c:numRef>
          </c:val>
          <c:extLst>
            <c:ext xmlns:c16="http://schemas.microsoft.com/office/drawing/2014/chart" uri="{C3380CC4-5D6E-409C-BE32-E72D297353CC}">
              <c16:uniqueId val="{00000008-E3BA-4A6B-9FCF-8A4CAA69CEC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overlap val="100"/>
        <c:axId val="155397120"/>
        <c:axId val="155407104"/>
      </c:barChart>
      <c:lineChart>
        <c:grouping val="standard"/>
        <c:varyColors val="0"/>
        <c:ser>
          <c:idx val="7"/>
          <c:order val="7"/>
          <c:tx>
            <c:strRef>
              <c:f>Beispiel!$A$134</c:f>
              <c:strCache>
                <c:ptCount val="1"/>
                <c:pt idx="0">
                  <c:v>liquide Mittel</c:v>
                </c:pt>
              </c:strCache>
            </c:strRef>
          </c:tx>
          <c:spPr>
            <a:ln w="38100">
              <a:solidFill>
                <a:schemeClr val="tx2">
                  <a:lumMod val="75000"/>
                  <a:alpha val="92000"/>
                </a:schemeClr>
              </a:solidFill>
            </a:ln>
          </c:spPr>
          <c:marker>
            <c:symbol val="none"/>
          </c:marker>
          <c:val>
            <c:numRef>
              <c:f>Beispiel!$B$134:$AJ$134</c:f>
              <c:numCache>
                <c:formatCode>#,##0</c:formatCode>
                <c:ptCount val="35"/>
                <c:pt idx="0">
                  <c:v>7846</c:v>
                </c:pt>
                <c:pt idx="1">
                  <c:v>7846</c:v>
                </c:pt>
                <c:pt idx="2">
                  <c:v>6798</c:v>
                </c:pt>
                <c:pt idx="3">
                  <c:v>5750</c:v>
                </c:pt>
                <c:pt idx="4">
                  <c:v>5750</c:v>
                </c:pt>
                <c:pt idx="5">
                  <c:v>7329.5</c:v>
                </c:pt>
                <c:pt idx="6">
                  <c:v>8909</c:v>
                </c:pt>
                <c:pt idx="7">
                  <c:v>8909</c:v>
                </c:pt>
                <c:pt idx="8">
                  <c:v>8770.1450000000004</c:v>
                </c:pt>
                <c:pt idx="9">
                  <c:v>8631.2900000000009</c:v>
                </c:pt>
                <c:pt idx="10">
                  <c:v>8631.2900000000009</c:v>
                </c:pt>
                <c:pt idx="11">
                  <c:v>6339.7900000000009</c:v>
                </c:pt>
                <c:pt idx="12">
                  <c:v>4048.2900000000009</c:v>
                </c:pt>
                <c:pt idx="13">
                  <c:v>4048.2900000000009</c:v>
                </c:pt>
                <c:pt idx="14">
                  <c:v>7907.2900000000009</c:v>
                </c:pt>
                <c:pt idx="15">
                  <c:v>11766.29</c:v>
                </c:pt>
                <c:pt idx="16">
                  <c:v>11766.29</c:v>
                </c:pt>
                <c:pt idx="17">
                  <c:v>9917.7900000000009</c:v>
                </c:pt>
                <c:pt idx="18">
                  <c:v>8069.2900000000009</c:v>
                </c:pt>
                <c:pt idx="19">
                  <c:v>8069.2900000000009</c:v>
                </c:pt>
                <c:pt idx="20">
                  <c:v>8458.2200000000012</c:v>
                </c:pt>
                <c:pt idx="21">
                  <c:v>8847.1500000000015</c:v>
                </c:pt>
                <c:pt idx="22">
                  <c:v>8847.1500000000015</c:v>
                </c:pt>
                <c:pt idx="23">
                  <c:v>7022.6700000000019</c:v>
                </c:pt>
                <c:pt idx="24">
                  <c:v>5198.1900000000023</c:v>
                </c:pt>
                <c:pt idx="25">
                  <c:v>5198.1900000000023</c:v>
                </c:pt>
                <c:pt idx="26">
                  <c:v>5821.6900000000023</c:v>
                </c:pt>
                <c:pt idx="27">
                  <c:v>6445.1900000000023</c:v>
                </c:pt>
                <c:pt idx="28">
                  <c:v>6445.1900000000023</c:v>
                </c:pt>
                <c:pt idx="29">
                  <c:v>5239.6900000000023</c:v>
                </c:pt>
                <c:pt idx="30">
                  <c:v>4034.1900000000023</c:v>
                </c:pt>
                <c:pt idx="31">
                  <c:v>4034.1900000000023</c:v>
                </c:pt>
                <c:pt idx="32">
                  <c:v>12000.275000000001</c:v>
                </c:pt>
                <c:pt idx="33">
                  <c:v>19966.36</c:v>
                </c:pt>
                <c:pt idx="34">
                  <c:v>19966.36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9-E3BA-4A6B-9FCF-8A4CAA69CEC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5397120"/>
        <c:axId val="155407104"/>
      </c:lineChart>
      <c:catAx>
        <c:axId val="15539712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55407104"/>
        <c:crosses val="autoZero"/>
        <c:auto val="1"/>
        <c:lblAlgn val="ctr"/>
        <c:lblOffset val="100"/>
        <c:noMultiLvlLbl val="0"/>
      </c:catAx>
      <c:valAx>
        <c:axId val="155407104"/>
        <c:scaling>
          <c:orientation val="minMax"/>
        </c:scaling>
        <c:delete val="0"/>
        <c:axPos val="l"/>
        <c:majorGridlines>
          <c:spPr>
            <a:ln>
              <a:gradFill>
                <a:gsLst>
                  <a:gs pos="0">
                    <a:schemeClr val="accent1">
                      <a:tint val="66000"/>
                      <a:satMod val="160000"/>
                    </a:schemeClr>
                  </a:gs>
                  <a:gs pos="50000">
                    <a:schemeClr val="accent1">
                      <a:tint val="44500"/>
                      <a:satMod val="160000"/>
                    </a:schemeClr>
                  </a:gs>
                  <a:gs pos="100000">
                    <a:schemeClr val="accent1">
                      <a:tint val="23500"/>
                      <a:satMod val="160000"/>
                    </a:schemeClr>
                  </a:gs>
                </a:gsLst>
                <a:lin ang="5400000" scaled="0"/>
              </a:gra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1200"/>
                </a:pPr>
                <a:r>
                  <a:rPr lang="de-AT" sz="1200"/>
                  <a:t>€ / Jahr</a:t>
                </a:r>
              </a:p>
            </c:rich>
          </c:tx>
          <c:layout>
            <c:manualLayout>
              <c:xMode val="edge"/>
              <c:yMode val="edge"/>
              <c:x val="8.1349729388729419E-3"/>
              <c:y val="0.3180712128432579"/>
            </c:manualLayout>
          </c:layout>
          <c:overlay val="0"/>
        </c:title>
        <c:numFmt formatCode="_(* #,##0_);_(* \(#,##0\);_(* &quot;-&quot;_);_(@_)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1200"/>
            </a:pPr>
            <a:endParaRPr lang="de-DE"/>
          </a:p>
        </c:txPr>
        <c:crossAx val="155397120"/>
        <c:crosses val="autoZero"/>
        <c:crossBetween val="between"/>
      </c:valAx>
    </c:plotArea>
    <c:legend>
      <c:legendPos val="b"/>
      <c:layout>
        <c:manualLayout>
          <c:xMode val="edge"/>
          <c:yMode val="edge"/>
          <c:x val="2.8315986708707191E-2"/>
          <c:y val="0.64604250128078355"/>
          <c:w val="0.9578368469294225"/>
          <c:h val="0.13705130749728006"/>
        </c:manualLayout>
      </c:layout>
      <c:overlay val="0"/>
      <c:txPr>
        <a:bodyPr/>
        <a:lstStyle/>
        <a:p>
          <a:pPr>
            <a:defRPr sz="1600"/>
          </a:pPr>
          <a:endParaRPr lang="de-DE"/>
        </a:p>
      </c:txPr>
    </c:legend>
    <c:plotVisOnly val="1"/>
    <c:dispBlanksAs val="gap"/>
    <c:showDLblsOverMax val="0"/>
  </c:chart>
  <c:spPr>
    <a:ln>
      <a:noFill/>
    </a:ln>
  </c:spPr>
  <c:printSettings>
    <c:headerFooter/>
    <c:pageMargins b="0" l="0" r="0" t="0" header="0" footer="0"/>
    <c:pageSetup orientation="landscape"/>
  </c:printSettings>
  <c:userShapes r:id="rId1"/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30002107946062512"/>
          <c:y val="0.1813979554210825"/>
          <c:w val="0.59813897198845922"/>
          <c:h val="0.51517562512793302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Beispiel!$P$10</c:f>
              <c:strCache>
                <c:ptCount val="1"/>
                <c:pt idx="0">
                  <c:v>betriebliche Einzahlungen 2020</c:v>
                </c:pt>
              </c:strCache>
            </c:strRef>
          </c:tx>
          <c:spPr>
            <a:solidFill>
              <a:srgbClr val="92D050"/>
            </a:solidFill>
            <a:ln>
              <a:noFill/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Beispiel!$R$9:$S$9</c:f>
              <c:strCache>
                <c:ptCount val="2"/>
                <c:pt idx="0">
                  <c:v>Einzahlung</c:v>
                </c:pt>
                <c:pt idx="1">
                  <c:v>Auszahlung</c:v>
                </c:pt>
              </c:strCache>
            </c:strRef>
          </c:cat>
          <c:val>
            <c:numRef>
              <c:f>Beispiel!$R$10:$S$10</c:f>
              <c:numCache>
                <c:formatCode>General</c:formatCode>
                <c:ptCount val="2"/>
                <c:pt idx="0" formatCode="#,##0">
                  <c:v>117171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392-4BC4-8146-8557C746F8EC}"/>
            </c:ext>
          </c:extLst>
        </c:ser>
        <c:ser>
          <c:idx val="1"/>
          <c:order val="1"/>
          <c:tx>
            <c:strRef>
              <c:f>Beispiel!$P$11</c:f>
              <c:strCache>
                <c:ptCount val="1"/>
                <c:pt idx="0">
                  <c:v>betriebliche Auszahlungen 2020</c:v>
                </c:pt>
              </c:strCache>
            </c:strRef>
          </c:tx>
          <c:spPr>
            <a:ln>
              <a:noFill/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Beispiel!$R$9:$S$9</c:f>
              <c:strCache>
                <c:ptCount val="2"/>
                <c:pt idx="0">
                  <c:v>Einzahlung</c:v>
                </c:pt>
                <c:pt idx="1">
                  <c:v>Auszahlung</c:v>
                </c:pt>
              </c:strCache>
            </c:strRef>
          </c:cat>
          <c:val>
            <c:numRef>
              <c:f>Beispiel!$R$11:$S$11</c:f>
              <c:numCache>
                <c:formatCode>#,##0</c:formatCode>
                <c:ptCount val="2"/>
                <c:pt idx="1">
                  <c:v>91835.639999999985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0392-4BC4-8146-8557C746F8EC}"/>
            </c:ext>
          </c:extLst>
        </c:ser>
        <c:ser>
          <c:idx val="2"/>
          <c:order val="2"/>
          <c:tx>
            <c:strRef>
              <c:f>Beispiel!$P$12</c:f>
              <c:strCache>
                <c:ptCount val="1"/>
                <c:pt idx="0">
                  <c:v>Saldo</c:v>
                </c:pt>
              </c:strCache>
            </c:strRef>
          </c:tx>
          <c:spPr>
            <a:solidFill>
              <a:schemeClr val="tx2">
                <a:lumMod val="60000"/>
                <a:lumOff val="40000"/>
              </a:schemeClr>
            </a:solidFill>
            <a:ln>
              <a:noFill/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Beispiel!$R$9:$S$9</c:f>
              <c:strCache>
                <c:ptCount val="2"/>
                <c:pt idx="0">
                  <c:v>Einzahlung</c:v>
                </c:pt>
                <c:pt idx="1">
                  <c:v>Auszahlung</c:v>
                </c:pt>
              </c:strCache>
            </c:strRef>
          </c:cat>
          <c:val>
            <c:numRef>
              <c:f>Beispiel!$R$12:$S$12</c:f>
              <c:numCache>
                <c:formatCode>#,##0</c:formatCode>
                <c:ptCount val="2"/>
                <c:pt idx="1">
                  <c:v>25335.360000000015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0392-4BC4-8146-8557C746F8E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"/>
        <c:overlap val="100"/>
        <c:axId val="159394432"/>
        <c:axId val="159404416"/>
      </c:barChart>
      <c:catAx>
        <c:axId val="15939443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low"/>
        <c:crossAx val="159404416"/>
        <c:crosses val="autoZero"/>
        <c:auto val="1"/>
        <c:lblAlgn val="ctr"/>
        <c:lblOffset val="100"/>
        <c:noMultiLvlLbl val="0"/>
      </c:catAx>
      <c:valAx>
        <c:axId val="159404416"/>
        <c:scaling>
          <c:orientation val="minMax"/>
        </c:scaling>
        <c:delete val="0"/>
        <c:axPos val="l"/>
        <c:majorGridlines/>
        <c:numFmt formatCode="#,##0" sourceLinked="1"/>
        <c:majorTickMark val="none"/>
        <c:minorTickMark val="none"/>
        <c:tickLblPos val="nextTo"/>
        <c:spPr>
          <a:ln w="9525">
            <a:noFill/>
          </a:ln>
        </c:spPr>
        <c:crossAx val="159394432"/>
        <c:crosses val="autoZero"/>
        <c:crossBetween val="between"/>
      </c:valAx>
    </c:plotArea>
    <c:legend>
      <c:legendPos val="b"/>
      <c:layout>
        <c:manualLayout>
          <c:xMode val="edge"/>
          <c:yMode val="edge"/>
          <c:x val="7.3394381339195444E-2"/>
          <c:y val="0.8009613391342667"/>
          <c:w val="0.89999979276620501"/>
          <c:h val="7.4854009697484888E-2"/>
        </c:manualLayout>
      </c:layout>
      <c:overlay val="0"/>
    </c:legend>
    <c:plotVisOnly val="1"/>
    <c:dispBlanksAs val="gap"/>
    <c:showDLblsOverMax val="0"/>
  </c:chart>
  <c:spPr>
    <a:ln>
      <a:noFill/>
    </a:ln>
  </c:spPr>
  <c:printSettings>
    <c:headerFooter/>
    <c:pageMargins b="0" l="0" r="0" t="0" header="0" footer="0"/>
    <c:pageSetup paperSize="9" orientation="landscape"/>
  </c:printSettings>
  <c:userShapes r:id="rId1"/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30002107946062512"/>
          <c:y val="0.1813979554210825"/>
          <c:w val="0.59813897198845922"/>
          <c:h val="0.51517562512793302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Beispiel!$W$10</c:f>
              <c:strCache>
                <c:ptCount val="1"/>
                <c:pt idx="0">
                  <c:v>Einzahlungen 2020</c:v>
                </c:pt>
              </c:strCache>
            </c:strRef>
          </c:tx>
          <c:spPr>
            <a:solidFill>
              <a:srgbClr val="92D050"/>
            </a:solidFill>
            <a:ln>
              <a:noFill/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Beispiel!$Y$9:$Z$9</c:f>
              <c:strCache>
                <c:ptCount val="2"/>
                <c:pt idx="0">
                  <c:v>Einzahlung</c:v>
                </c:pt>
                <c:pt idx="1">
                  <c:v>Auszahlung</c:v>
                </c:pt>
              </c:strCache>
            </c:strRef>
          </c:cat>
          <c:val>
            <c:numRef>
              <c:f>Beispiel!$Y$10:$Z$10</c:f>
              <c:numCache>
                <c:formatCode>General</c:formatCode>
                <c:ptCount val="2"/>
                <c:pt idx="0" formatCode="#,##0">
                  <c:v>149406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392-4BC4-8146-8557C746F8EC}"/>
            </c:ext>
          </c:extLst>
        </c:ser>
        <c:ser>
          <c:idx val="1"/>
          <c:order val="1"/>
          <c:tx>
            <c:strRef>
              <c:f>Beispiel!$W$11</c:f>
              <c:strCache>
                <c:ptCount val="1"/>
                <c:pt idx="0">
                  <c:v>Auszahlungen 2020</c:v>
                </c:pt>
              </c:strCache>
            </c:strRef>
          </c:tx>
          <c:spPr>
            <a:ln>
              <a:noFill/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Beispiel!$Y$9:$Z$9</c:f>
              <c:strCache>
                <c:ptCount val="2"/>
                <c:pt idx="0">
                  <c:v>Einzahlung</c:v>
                </c:pt>
                <c:pt idx="1">
                  <c:v>Auszahlung</c:v>
                </c:pt>
              </c:strCache>
            </c:strRef>
          </c:cat>
          <c:val>
            <c:numRef>
              <c:f>Beispiel!$Y$11:$Z$11</c:f>
              <c:numCache>
                <c:formatCode>#,##0</c:formatCode>
                <c:ptCount val="2"/>
                <c:pt idx="1">
                  <c:v>134439.64000000001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0392-4BC4-8146-8557C746F8EC}"/>
            </c:ext>
          </c:extLst>
        </c:ser>
        <c:ser>
          <c:idx val="2"/>
          <c:order val="2"/>
          <c:tx>
            <c:strRef>
              <c:f>Beispiel!$W$12</c:f>
              <c:strCache>
                <c:ptCount val="1"/>
                <c:pt idx="0">
                  <c:v>Saldo</c:v>
                </c:pt>
              </c:strCache>
            </c:strRef>
          </c:tx>
          <c:spPr>
            <a:solidFill>
              <a:schemeClr val="tx2">
                <a:lumMod val="60000"/>
                <a:lumOff val="40000"/>
              </a:schemeClr>
            </a:solidFill>
            <a:ln>
              <a:noFill/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Beispiel!$Y$9:$Z$9</c:f>
              <c:strCache>
                <c:ptCount val="2"/>
                <c:pt idx="0">
                  <c:v>Einzahlung</c:v>
                </c:pt>
                <c:pt idx="1">
                  <c:v>Auszahlung</c:v>
                </c:pt>
              </c:strCache>
            </c:strRef>
          </c:cat>
          <c:val>
            <c:numRef>
              <c:f>Beispiel!$Y$12:$Z$12</c:f>
              <c:numCache>
                <c:formatCode>#,##0</c:formatCode>
                <c:ptCount val="2"/>
                <c:pt idx="1">
                  <c:v>14966.359999999986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0392-4BC4-8146-8557C746F8E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"/>
        <c:overlap val="100"/>
        <c:axId val="159057792"/>
        <c:axId val="159059328"/>
      </c:barChart>
      <c:catAx>
        <c:axId val="15905779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low"/>
        <c:crossAx val="159059328"/>
        <c:crosses val="autoZero"/>
        <c:auto val="1"/>
        <c:lblAlgn val="ctr"/>
        <c:lblOffset val="100"/>
        <c:noMultiLvlLbl val="0"/>
      </c:catAx>
      <c:valAx>
        <c:axId val="159059328"/>
        <c:scaling>
          <c:orientation val="minMax"/>
        </c:scaling>
        <c:delete val="0"/>
        <c:axPos val="l"/>
        <c:majorGridlines/>
        <c:numFmt formatCode="#,##0" sourceLinked="1"/>
        <c:majorTickMark val="none"/>
        <c:minorTickMark val="none"/>
        <c:tickLblPos val="nextTo"/>
        <c:spPr>
          <a:ln w="9525">
            <a:noFill/>
          </a:ln>
        </c:spPr>
        <c:crossAx val="159057792"/>
        <c:crosses val="autoZero"/>
        <c:crossBetween val="between"/>
      </c:valAx>
    </c:plotArea>
    <c:legend>
      <c:legendPos val="b"/>
      <c:layout>
        <c:manualLayout>
          <c:xMode val="edge"/>
          <c:yMode val="edge"/>
          <c:x val="7.3394381339195444E-2"/>
          <c:y val="0.8009613391342667"/>
          <c:w val="0.89999979276620501"/>
          <c:h val="7.4854009697484888E-2"/>
        </c:manualLayout>
      </c:layout>
      <c:overlay val="0"/>
    </c:legend>
    <c:plotVisOnly val="1"/>
    <c:dispBlanksAs val="gap"/>
    <c:showDLblsOverMax val="0"/>
  </c:chart>
  <c:spPr>
    <a:ln>
      <a:noFill/>
    </a:ln>
  </c:spPr>
  <c:printSettings>
    <c:headerFooter/>
    <c:pageMargins b="0" l="0" r="0" t="0" header="0" footer="0"/>
    <c:pageSetup paperSize="9" orientation="landscape"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4.xml"/><Relationship Id="rId5" Type="http://schemas.openxmlformats.org/officeDocument/2006/relationships/image" Target="../media/image2.jpeg"/><Relationship Id="rId4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chart" Target="../charts/chart7.xml"/><Relationship Id="rId2" Type="http://schemas.openxmlformats.org/officeDocument/2006/relationships/chart" Target="../charts/chart6.xml"/><Relationship Id="rId1" Type="http://schemas.openxmlformats.org/officeDocument/2006/relationships/chart" Target="../charts/chart5.xml"/><Relationship Id="rId6" Type="http://schemas.openxmlformats.org/officeDocument/2006/relationships/chart" Target="../charts/chart8.xml"/><Relationship Id="rId5" Type="http://schemas.openxmlformats.org/officeDocument/2006/relationships/image" Target="../media/image2.jpeg"/><Relationship Id="rId4" Type="http://schemas.openxmlformats.org/officeDocument/2006/relationships/image" Target="../media/image1.jpe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1.xml"/><Relationship Id="rId2" Type="http://schemas.openxmlformats.org/officeDocument/2006/relationships/chart" Target="../charts/chart10.xml"/><Relationship Id="rId1" Type="http://schemas.openxmlformats.org/officeDocument/2006/relationships/chart" Target="../charts/chart9.xml"/><Relationship Id="rId6" Type="http://schemas.openxmlformats.org/officeDocument/2006/relationships/chart" Target="../charts/chart12.xml"/><Relationship Id="rId5" Type="http://schemas.openxmlformats.org/officeDocument/2006/relationships/image" Target="../media/image2.jpeg"/><Relationship Id="rId4" Type="http://schemas.openxmlformats.org/officeDocument/2006/relationships/image" Target="../media/image1.jpe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6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5.xml"/><Relationship Id="rId2" Type="http://schemas.openxmlformats.org/officeDocument/2006/relationships/chart" Target="../charts/chart14.xml"/><Relationship Id="rId1" Type="http://schemas.openxmlformats.org/officeDocument/2006/relationships/chart" Target="../charts/chart13.xml"/><Relationship Id="rId6" Type="http://schemas.openxmlformats.org/officeDocument/2006/relationships/chart" Target="../charts/chart16.xml"/><Relationship Id="rId5" Type="http://schemas.openxmlformats.org/officeDocument/2006/relationships/image" Target="../media/image2.jpeg"/><Relationship Id="rId4" Type="http://schemas.openxmlformats.org/officeDocument/2006/relationships/image" Target="../media/image1.jpe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160912</xdr:colOff>
      <xdr:row>69</xdr:row>
      <xdr:rowOff>72225</xdr:rowOff>
    </xdr:from>
    <xdr:to>
      <xdr:col>14</xdr:col>
      <xdr:colOff>325957</xdr:colOff>
      <xdr:row>95</xdr:row>
      <xdr:rowOff>54428</xdr:rowOff>
    </xdr:to>
    <xdr:graphicFrame macro="">
      <xdr:nvGraphicFramePr>
        <xdr:cNvPr id="1077" name="Diagramm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214512</xdr:colOff>
      <xdr:row>97</xdr:row>
      <xdr:rowOff>28654</xdr:rowOff>
    </xdr:from>
    <xdr:to>
      <xdr:col>14</xdr:col>
      <xdr:colOff>186819</xdr:colOff>
      <xdr:row>130</xdr:row>
      <xdr:rowOff>108857</xdr:rowOff>
    </xdr:to>
    <xdr:graphicFrame macro="">
      <xdr:nvGraphicFramePr>
        <xdr:cNvPr id="1078" name="Diagramm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15</xdr:col>
      <xdr:colOff>22412</xdr:colOff>
      <xdr:row>91</xdr:row>
      <xdr:rowOff>33617</xdr:rowOff>
    </xdr:from>
    <xdr:to>
      <xdr:col>18</xdr:col>
      <xdr:colOff>212912</xdr:colOff>
      <xdr:row>93</xdr:row>
      <xdr:rowOff>67236</xdr:rowOff>
    </xdr:to>
    <xdr:sp macro="[0]!Dia_Buttons.Dia_aus" textlink="">
      <xdr:nvSpPr>
        <xdr:cNvPr id="3" name="Abgerundetes Rechteck 2"/>
        <xdr:cNvSpPr/>
      </xdr:nvSpPr>
      <xdr:spPr>
        <a:xfrm>
          <a:off x="14007353" y="12920382"/>
          <a:ext cx="2476500" cy="347383"/>
        </a:xfrm>
        <a:prstGeom prst="roundRect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de-AT" sz="1100" b="1"/>
            <a:t>Diagramm</a:t>
          </a:r>
          <a:r>
            <a:rPr lang="de-AT" sz="1100" b="1" baseline="0"/>
            <a:t> ausblenden</a:t>
          </a:r>
          <a:endParaRPr lang="de-AT" sz="1100" b="1"/>
        </a:p>
      </xdr:txBody>
    </xdr:sp>
    <xdr:clientData/>
  </xdr:twoCellAnchor>
  <xdr:twoCellAnchor>
    <xdr:from>
      <xdr:col>15</xdr:col>
      <xdr:colOff>6724</xdr:colOff>
      <xdr:row>98</xdr:row>
      <xdr:rowOff>17930</xdr:rowOff>
    </xdr:from>
    <xdr:to>
      <xdr:col>18</xdr:col>
      <xdr:colOff>197224</xdr:colOff>
      <xdr:row>101</xdr:row>
      <xdr:rowOff>67236</xdr:rowOff>
    </xdr:to>
    <xdr:sp macro="[0]!Dia_mit_privat" textlink="">
      <xdr:nvSpPr>
        <xdr:cNvPr id="6" name="Abgerundetes Rechteck 5"/>
        <xdr:cNvSpPr/>
      </xdr:nvSpPr>
      <xdr:spPr>
        <a:xfrm>
          <a:off x="13991665" y="14002871"/>
          <a:ext cx="2476500" cy="519953"/>
        </a:xfrm>
        <a:prstGeom prst="roundRect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de-AT" sz="1100" b="1"/>
            <a:t>außerlandwirtschaftlicher</a:t>
          </a:r>
          <a:r>
            <a:rPr lang="de-AT" sz="1100" b="1" baseline="0"/>
            <a:t> Bereich  und Privatverbrauch anzeigen</a:t>
          </a:r>
          <a:endParaRPr lang="de-AT" sz="1100" b="1"/>
        </a:p>
      </xdr:txBody>
    </xdr:sp>
    <xdr:clientData/>
  </xdr:twoCellAnchor>
  <xdr:twoCellAnchor>
    <xdr:from>
      <xdr:col>15</xdr:col>
      <xdr:colOff>13449</xdr:colOff>
      <xdr:row>102</xdr:row>
      <xdr:rowOff>13446</xdr:rowOff>
    </xdr:from>
    <xdr:to>
      <xdr:col>18</xdr:col>
      <xdr:colOff>203949</xdr:colOff>
      <xdr:row>105</xdr:row>
      <xdr:rowOff>62752</xdr:rowOff>
    </xdr:to>
    <xdr:sp macro="[0]!Dia_mit_finanz" textlink="">
      <xdr:nvSpPr>
        <xdr:cNvPr id="7" name="Abgerundetes Rechteck 6"/>
        <xdr:cNvSpPr/>
      </xdr:nvSpPr>
      <xdr:spPr>
        <a:xfrm>
          <a:off x="13998390" y="14625917"/>
          <a:ext cx="2476500" cy="519953"/>
        </a:xfrm>
        <a:prstGeom prst="roundRect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de-AT" sz="1100" b="1"/>
            <a:t>alles</a:t>
          </a:r>
          <a:r>
            <a:rPr lang="de-AT" sz="1100" b="1" baseline="0"/>
            <a:t>  anzeigen</a:t>
          </a:r>
          <a:endParaRPr lang="de-AT" sz="1100" b="1"/>
        </a:p>
      </xdr:txBody>
    </xdr:sp>
    <xdr:clientData/>
  </xdr:twoCellAnchor>
  <xdr:twoCellAnchor>
    <xdr:from>
      <xdr:col>14</xdr:col>
      <xdr:colOff>526676</xdr:colOff>
      <xdr:row>51</xdr:row>
      <xdr:rowOff>56029</xdr:rowOff>
    </xdr:from>
    <xdr:to>
      <xdr:col>18</xdr:col>
      <xdr:colOff>324970</xdr:colOff>
      <xdr:row>56</xdr:row>
      <xdr:rowOff>145675</xdr:rowOff>
    </xdr:to>
    <xdr:sp macro="[0]!Dia_Buttons.Dia_ein" textlink="">
      <xdr:nvSpPr>
        <xdr:cNvPr id="4" name="Abgerundetes Rechteck 3"/>
        <xdr:cNvSpPr/>
      </xdr:nvSpPr>
      <xdr:spPr>
        <a:xfrm>
          <a:off x="13749617" y="7451911"/>
          <a:ext cx="2846294" cy="560293"/>
        </a:xfrm>
        <a:prstGeom prst="roundRect">
          <a:avLst/>
        </a:prstGeom>
      </xdr:spPr>
      <xdr:style>
        <a:lnRef idx="1">
          <a:schemeClr val="accent4"/>
        </a:lnRef>
        <a:fillRef idx="3">
          <a:schemeClr val="accent4"/>
        </a:fillRef>
        <a:effectRef idx="2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de-AT" sz="1400" b="1">
              <a:solidFill>
                <a:schemeClr val="lt1"/>
              </a:solidFill>
              <a:latin typeface="+mn-lt"/>
              <a:ea typeface="+mn-ea"/>
              <a:cs typeface="+mn-cs"/>
            </a:rPr>
            <a:t>Detail-Diagramm anzeigen </a:t>
          </a:r>
        </a:p>
      </xdr:txBody>
    </xdr:sp>
    <xdr:clientData/>
  </xdr:twoCellAnchor>
  <xdr:twoCellAnchor>
    <xdr:from>
      <xdr:col>15</xdr:col>
      <xdr:colOff>13447</xdr:colOff>
      <xdr:row>94</xdr:row>
      <xdr:rowOff>24652</xdr:rowOff>
    </xdr:from>
    <xdr:to>
      <xdr:col>18</xdr:col>
      <xdr:colOff>203947</xdr:colOff>
      <xdr:row>97</xdr:row>
      <xdr:rowOff>73957</xdr:rowOff>
    </xdr:to>
    <xdr:sp macro="[0]!Dia_ein" textlink="">
      <xdr:nvSpPr>
        <xdr:cNvPr id="9" name="Abgerundetes Rechteck 8"/>
        <xdr:cNvSpPr/>
      </xdr:nvSpPr>
      <xdr:spPr>
        <a:xfrm>
          <a:off x="13998388" y="13382064"/>
          <a:ext cx="2476500" cy="519952"/>
        </a:xfrm>
        <a:prstGeom prst="roundRect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de-AT" sz="1100" b="1"/>
            <a:t>nur betriebliche Zahlungen anzeigen</a:t>
          </a:r>
        </a:p>
      </xdr:txBody>
    </xdr:sp>
    <xdr:clientData/>
  </xdr:twoCellAnchor>
  <xdr:twoCellAnchor>
    <xdr:from>
      <xdr:col>14</xdr:col>
      <xdr:colOff>311683</xdr:colOff>
      <xdr:row>13</xdr:row>
      <xdr:rowOff>124224</xdr:rowOff>
    </xdr:from>
    <xdr:to>
      <xdr:col>20</xdr:col>
      <xdr:colOff>359229</xdr:colOff>
      <xdr:row>36</xdr:row>
      <xdr:rowOff>76200</xdr:rowOff>
    </xdr:to>
    <xdr:graphicFrame macro="">
      <xdr:nvGraphicFramePr>
        <xdr:cNvPr id="2" name="Diagramm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14</xdr:col>
      <xdr:colOff>554181</xdr:colOff>
      <xdr:row>59</xdr:row>
      <xdr:rowOff>121227</xdr:rowOff>
    </xdr:from>
    <xdr:to>
      <xdr:col>18</xdr:col>
      <xdr:colOff>311727</xdr:colOff>
      <xdr:row>65</xdr:row>
      <xdr:rowOff>34637</xdr:rowOff>
    </xdr:to>
    <xdr:sp macro="[0]!Dia_Drucken.Drucken_Active_Diagram" textlink="">
      <xdr:nvSpPr>
        <xdr:cNvPr id="8" name="Abgerundetes Rechteck 7"/>
        <xdr:cNvSpPr/>
      </xdr:nvSpPr>
      <xdr:spPr>
        <a:xfrm>
          <a:off x="13750636" y="8295409"/>
          <a:ext cx="2805546" cy="536864"/>
        </a:xfrm>
        <a:prstGeom prst="roundRect">
          <a:avLst/>
        </a:prstGeom>
      </xdr:spPr>
      <xdr:style>
        <a:lnRef idx="1">
          <a:schemeClr val="accent4"/>
        </a:lnRef>
        <a:fillRef idx="3">
          <a:schemeClr val="accent4"/>
        </a:fillRef>
        <a:effectRef idx="2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de-AT" sz="1400" b="1"/>
            <a:t>Diagramme</a:t>
          </a:r>
          <a:r>
            <a:rPr lang="de-AT" sz="1400" b="1" baseline="0"/>
            <a:t> drucken</a:t>
          </a:r>
          <a:endParaRPr lang="de-AT" sz="1400" b="1"/>
        </a:p>
      </xdr:txBody>
    </xdr:sp>
    <xdr:clientData/>
  </xdr:twoCellAnchor>
  <xdr:twoCellAnchor editAs="oneCell">
    <xdr:from>
      <xdr:col>14</xdr:col>
      <xdr:colOff>503464</xdr:colOff>
      <xdr:row>2</xdr:row>
      <xdr:rowOff>0</xdr:rowOff>
    </xdr:from>
    <xdr:to>
      <xdr:col>18</xdr:col>
      <xdr:colOff>643672</xdr:colOff>
      <xdr:row>6</xdr:row>
      <xdr:rowOff>66185</xdr:rowOff>
    </xdr:to>
    <xdr:pic>
      <xdr:nvPicPr>
        <xdr:cNvPr id="5" name="Grafik 4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620750" y="326571"/>
          <a:ext cx="3493008" cy="719328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67</xdr:row>
      <xdr:rowOff>31750</xdr:rowOff>
    </xdr:from>
    <xdr:to>
      <xdr:col>0</xdr:col>
      <xdr:colOff>1592674</xdr:colOff>
      <xdr:row>68</xdr:row>
      <xdr:rowOff>127000</xdr:rowOff>
    </xdr:to>
    <xdr:pic>
      <xdr:nvPicPr>
        <xdr:cNvPr id="14" name="Grafik 13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9461500"/>
          <a:ext cx="1592674" cy="254000"/>
        </a:xfrm>
        <a:prstGeom prst="rect">
          <a:avLst/>
        </a:prstGeom>
      </xdr:spPr>
    </xdr:pic>
    <xdr:clientData/>
  </xdr:twoCellAnchor>
  <xdr:twoCellAnchor>
    <xdr:from>
      <xdr:col>20</xdr:col>
      <xdr:colOff>685800</xdr:colOff>
      <xdr:row>14</xdr:row>
      <xdr:rowOff>54429</xdr:rowOff>
    </xdr:from>
    <xdr:to>
      <xdr:col>26</xdr:col>
      <xdr:colOff>609600</xdr:colOff>
      <xdr:row>36</xdr:row>
      <xdr:rowOff>74442</xdr:rowOff>
    </xdr:to>
    <xdr:graphicFrame macro="">
      <xdr:nvGraphicFramePr>
        <xdr:cNvPr id="23" name="Diagramm 2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14</xdr:col>
      <xdr:colOff>489856</xdr:colOff>
      <xdr:row>74</xdr:row>
      <xdr:rowOff>32658</xdr:rowOff>
    </xdr:from>
    <xdr:to>
      <xdr:col>18</xdr:col>
      <xdr:colOff>598715</xdr:colOff>
      <xdr:row>80</xdr:row>
      <xdr:rowOff>0</xdr:rowOff>
    </xdr:to>
    <xdr:sp macro="" textlink="">
      <xdr:nvSpPr>
        <xdr:cNvPr id="13" name="Textfeld 12"/>
        <xdr:cNvSpPr txBox="1"/>
      </xdr:nvSpPr>
      <xdr:spPr>
        <a:xfrm>
          <a:off x="14031685" y="12366172"/>
          <a:ext cx="3243944" cy="947057"/>
        </a:xfrm>
        <a:prstGeom prst="rect">
          <a:avLst/>
        </a:prstGeom>
        <a:solidFill>
          <a:srgbClr val="FF6F6F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de-DE" sz="1800">
              <a:latin typeface="Arial" panose="020B0604020202020204" pitchFamily="34" charset="0"/>
              <a:cs typeface="Arial" panose="020B0604020202020204" pitchFamily="34" charset="0"/>
            </a:rPr>
            <a:t>Bitte Beachten Sie die Funktionen der Buttons</a:t>
          </a:r>
        </a:p>
      </xdr:txBody>
    </xdr:sp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0.31746</cdr:x>
      <cdr:y>0.04097</cdr:y>
    </cdr:from>
    <cdr:to>
      <cdr:x>0.6967</cdr:x>
      <cdr:y>0.15543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3656791" y="173188"/>
          <a:ext cx="4368354" cy="48393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de-AT" sz="1800" b="1"/>
            <a:t>Ein</a:t>
          </a:r>
          <a:r>
            <a:rPr lang="de-AT" sz="1800" b="1" baseline="0"/>
            <a:t>- und Auszahlungen - Vorausplanung</a:t>
          </a:r>
          <a:endParaRPr lang="de-AT" sz="1800" b="1"/>
        </a:p>
      </cdr:txBody>
    </cdr:sp>
  </cdr:relSizeAnchor>
  <cdr:relSizeAnchor xmlns:cdr="http://schemas.openxmlformats.org/drawingml/2006/chartDrawing">
    <cdr:from>
      <cdr:x>0.02977</cdr:x>
      <cdr:y>0.86479</cdr:y>
    </cdr:from>
    <cdr:to>
      <cdr:x>0.18799</cdr:x>
      <cdr:y>0.98109</cdr:y>
    </cdr:to>
    <cdr:pic>
      <cdr:nvPicPr>
        <cdr:cNvPr id="3" name="Grafik 2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332271" y="3655997"/>
          <a:ext cx="1765604" cy="491688"/>
        </a:xfrm>
        <a:prstGeom xmlns:a="http://schemas.openxmlformats.org/drawingml/2006/main" prst="rect">
          <a:avLst/>
        </a:prstGeom>
      </cdr:spPr>
    </cdr:pic>
  </cdr:relSizeAnchor>
</c:userShapes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0.2548</cdr:x>
      <cdr:y>0.04173</cdr:y>
    </cdr:from>
    <cdr:to>
      <cdr:x>0.74515</cdr:x>
      <cdr:y>0.15902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2885847" y="189604"/>
          <a:ext cx="5553783" cy="53285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de-AT" sz="1800" b="1"/>
            <a:t>Ein</a:t>
          </a:r>
          <a:r>
            <a:rPr lang="de-AT" sz="1800" b="1" baseline="0"/>
            <a:t>- und Auszahlungen nach Bereichen - Vorausplanung</a:t>
          </a:r>
        </a:p>
        <a:p xmlns:a="http://schemas.openxmlformats.org/drawingml/2006/main">
          <a:r>
            <a:rPr lang="de-AT" sz="1800" b="1" baseline="0"/>
            <a:t>    </a:t>
          </a:r>
          <a:endParaRPr lang="de-AT" sz="1800" b="1"/>
        </a:p>
      </cdr:txBody>
    </cdr:sp>
  </cdr:relSizeAnchor>
  <cdr:relSizeAnchor xmlns:cdr="http://schemas.openxmlformats.org/drawingml/2006/chartDrawing">
    <cdr:from>
      <cdr:x>0.04496</cdr:x>
      <cdr:y>0.87929</cdr:y>
    </cdr:from>
    <cdr:to>
      <cdr:x>0.22288</cdr:x>
      <cdr:y>0.97727</cdr:y>
    </cdr:to>
    <cdr:pic>
      <cdr:nvPicPr>
        <cdr:cNvPr id="3" name="Grafik 2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493060" y="4664925"/>
          <a:ext cx="1951290" cy="519820"/>
        </a:xfrm>
        <a:prstGeom xmlns:a="http://schemas.openxmlformats.org/drawingml/2006/main" prst="rect">
          <a:avLst/>
        </a:prstGeom>
      </cdr:spPr>
    </cdr:pic>
  </cdr:relSizeAnchor>
</c:userShapes>
</file>

<file path=xl/drawings/drawing4.xml><?xml version="1.0" encoding="utf-8"?>
<c:userShapes xmlns:c="http://schemas.openxmlformats.org/drawingml/2006/chart">
  <cdr:relSizeAnchor xmlns:cdr="http://schemas.openxmlformats.org/drawingml/2006/chartDrawing">
    <cdr:from>
      <cdr:x>0.08288</cdr:x>
      <cdr:y>0.30125</cdr:y>
    </cdr:from>
    <cdr:to>
      <cdr:x>0.16195</cdr:x>
      <cdr:y>0.55934</cdr:y>
    </cdr:to>
    <cdr:sp macro="" textlink="">
      <cdr:nvSpPr>
        <cdr:cNvPr id="2" name="Textfeld 1"/>
        <cdr:cNvSpPr txBox="1"/>
      </cdr:nvSpPr>
      <cdr:spPr>
        <a:xfrm xmlns:a="http://schemas.openxmlformats.org/drawingml/2006/main" rot="16200000">
          <a:off x="189547" y="1017083"/>
          <a:ext cx="716131" cy="35372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de-AT" sz="1100" b="1"/>
            <a:t>€ / Jahr</a:t>
          </a:r>
        </a:p>
      </cdr:txBody>
    </cdr:sp>
  </cdr:relSizeAnchor>
  <cdr:relSizeAnchor xmlns:cdr="http://schemas.openxmlformats.org/drawingml/2006/chartDrawing">
    <cdr:from>
      <cdr:x>0.02975</cdr:x>
      <cdr:y>0.00654</cdr:y>
    </cdr:from>
    <cdr:to>
      <cdr:x>0.99163</cdr:x>
      <cdr:y>0.14777</cdr:y>
    </cdr:to>
    <cdr:sp macro="" textlink="">
      <cdr:nvSpPr>
        <cdr:cNvPr id="3" name="Textfeld 1"/>
        <cdr:cNvSpPr txBox="1"/>
      </cdr:nvSpPr>
      <cdr:spPr>
        <a:xfrm xmlns:a="http://schemas.openxmlformats.org/drawingml/2006/main">
          <a:off x="129188" y="18147"/>
          <a:ext cx="4177393" cy="39187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de-AT" sz="1800" b="1"/>
            <a:t>Ein</a:t>
          </a:r>
          <a:r>
            <a:rPr lang="de-AT" sz="1800" b="1" baseline="0"/>
            <a:t>- und Auszahlungen (betrieblich) </a:t>
          </a:r>
          <a:endParaRPr lang="de-AT" sz="1800" b="1"/>
        </a:p>
      </cdr:txBody>
    </cdr:sp>
  </cdr:relSizeAnchor>
  <cdr:relSizeAnchor xmlns:cdr="http://schemas.openxmlformats.org/drawingml/2006/chartDrawing">
    <cdr:from>
      <cdr:x>0.02736</cdr:x>
      <cdr:y>0.88674</cdr:y>
    </cdr:from>
    <cdr:to>
      <cdr:x>0.25167</cdr:x>
      <cdr:y>0.96686</cdr:y>
    </cdr:to>
    <cdr:pic>
      <cdr:nvPicPr>
        <cdr:cNvPr id="4" name="Grafik 3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118837" y="2720523"/>
          <a:ext cx="974165" cy="245801"/>
        </a:xfrm>
        <a:prstGeom xmlns:a="http://schemas.openxmlformats.org/drawingml/2006/main" prst="rect">
          <a:avLst/>
        </a:prstGeom>
      </cdr:spPr>
    </cdr:pic>
  </cdr:relSizeAnchor>
</c:userShapes>
</file>

<file path=xl/drawings/drawing5.xml><?xml version="1.0" encoding="utf-8"?>
<c:userShapes xmlns:c="http://schemas.openxmlformats.org/drawingml/2006/chart">
  <cdr:relSizeAnchor xmlns:cdr="http://schemas.openxmlformats.org/drawingml/2006/chartDrawing">
    <cdr:from>
      <cdr:x>0.08288</cdr:x>
      <cdr:y>0.30125</cdr:y>
    </cdr:from>
    <cdr:to>
      <cdr:x>0.16195</cdr:x>
      <cdr:y>0.55934</cdr:y>
    </cdr:to>
    <cdr:sp macro="" textlink="">
      <cdr:nvSpPr>
        <cdr:cNvPr id="2" name="Textfeld 1"/>
        <cdr:cNvSpPr txBox="1"/>
      </cdr:nvSpPr>
      <cdr:spPr>
        <a:xfrm xmlns:a="http://schemas.openxmlformats.org/drawingml/2006/main" rot="16200000">
          <a:off x="189547" y="1017083"/>
          <a:ext cx="716131" cy="35372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de-AT" sz="1100" b="1"/>
            <a:t>€ / Jahr</a:t>
          </a:r>
        </a:p>
      </cdr:txBody>
    </cdr:sp>
  </cdr:relSizeAnchor>
  <cdr:relSizeAnchor xmlns:cdr="http://schemas.openxmlformats.org/drawingml/2006/chartDrawing">
    <cdr:from>
      <cdr:x>0.02975</cdr:x>
      <cdr:y>0.00654</cdr:y>
    </cdr:from>
    <cdr:to>
      <cdr:x>0.99163</cdr:x>
      <cdr:y>0.14777</cdr:y>
    </cdr:to>
    <cdr:sp macro="" textlink="">
      <cdr:nvSpPr>
        <cdr:cNvPr id="3" name="Textfeld 1"/>
        <cdr:cNvSpPr txBox="1"/>
      </cdr:nvSpPr>
      <cdr:spPr>
        <a:xfrm xmlns:a="http://schemas.openxmlformats.org/drawingml/2006/main">
          <a:off x="129188" y="18147"/>
          <a:ext cx="4177393" cy="39187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de-AT" sz="1800" b="1"/>
            <a:t>Ein</a:t>
          </a:r>
          <a:r>
            <a:rPr lang="de-AT" sz="1800" b="1" baseline="0"/>
            <a:t>- und Auszahlungen</a:t>
          </a:r>
          <a:endParaRPr lang="de-AT" sz="1800" b="1"/>
        </a:p>
      </cdr:txBody>
    </cdr:sp>
  </cdr:relSizeAnchor>
  <cdr:relSizeAnchor xmlns:cdr="http://schemas.openxmlformats.org/drawingml/2006/chartDrawing">
    <cdr:from>
      <cdr:x>0.02736</cdr:x>
      <cdr:y>0.88674</cdr:y>
    </cdr:from>
    <cdr:to>
      <cdr:x>0.25167</cdr:x>
      <cdr:y>0.96686</cdr:y>
    </cdr:to>
    <cdr:pic>
      <cdr:nvPicPr>
        <cdr:cNvPr id="4" name="Grafik 3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118837" y="2720523"/>
          <a:ext cx="974165" cy="245801"/>
        </a:xfrm>
        <a:prstGeom xmlns:a="http://schemas.openxmlformats.org/drawingml/2006/main" prst="rect">
          <a:avLst/>
        </a:prstGeom>
      </cdr:spPr>
    </cdr:pic>
  </cdr:relSizeAnchor>
</c:userShapes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128255</xdr:colOff>
      <xdr:row>69</xdr:row>
      <xdr:rowOff>104883</xdr:rowOff>
    </xdr:from>
    <xdr:to>
      <xdr:col>14</xdr:col>
      <xdr:colOff>293300</xdr:colOff>
      <xdr:row>95</xdr:row>
      <xdr:rowOff>87086</xdr:rowOff>
    </xdr:to>
    <xdr:graphicFrame macro="">
      <xdr:nvGraphicFramePr>
        <xdr:cNvPr id="2" name="Diagramm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214512</xdr:colOff>
      <xdr:row>97</xdr:row>
      <xdr:rowOff>28654</xdr:rowOff>
    </xdr:from>
    <xdr:to>
      <xdr:col>14</xdr:col>
      <xdr:colOff>186819</xdr:colOff>
      <xdr:row>130</xdr:row>
      <xdr:rowOff>108857</xdr:rowOff>
    </xdr:to>
    <xdr:graphicFrame macro="">
      <xdr:nvGraphicFramePr>
        <xdr:cNvPr id="3" name="Diagramm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15</xdr:col>
      <xdr:colOff>22412</xdr:colOff>
      <xdr:row>91</xdr:row>
      <xdr:rowOff>33617</xdr:rowOff>
    </xdr:from>
    <xdr:to>
      <xdr:col>18</xdr:col>
      <xdr:colOff>212912</xdr:colOff>
      <xdr:row>93</xdr:row>
      <xdr:rowOff>67236</xdr:rowOff>
    </xdr:to>
    <xdr:sp macro="[0]!Dia_Buttons.Dia_aus" textlink="">
      <xdr:nvSpPr>
        <xdr:cNvPr id="4" name="Abgerundetes Rechteck 3"/>
        <xdr:cNvSpPr/>
      </xdr:nvSpPr>
      <xdr:spPr>
        <a:xfrm>
          <a:off x="14317532" y="15479357"/>
          <a:ext cx="2545080" cy="368899"/>
        </a:xfrm>
        <a:prstGeom prst="roundRect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de-AT" sz="1100" b="1"/>
            <a:t>Diagramm</a:t>
          </a:r>
          <a:r>
            <a:rPr lang="de-AT" sz="1100" b="1" baseline="0"/>
            <a:t> ausblenden</a:t>
          </a:r>
          <a:endParaRPr lang="de-AT" sz="1100" b="1"/>
        </a:p>
      </xdr:txBody>
    </xdr:sp>
    <xdr:clientData/>
  </xdr:twoCellAnchor>
  <xdr:twoCellAnchor>
    <xdr:from>
      <xdr:col>15</xdr:col>
      <xdr:colOff>6724</xdr:colOff>
      <xdr:row>98</xdr:row>
      <xdr:rowOff>17930</xdr:rowOff>
    </xdr:from>
    <xdr:to>
      <xdr:col>18</xdr:col>
      <xdr:colOff>197224</xdr:colOff>
      <xdr:row>101</xdr:row>
      <xdr:rowOff>67236</xdr:rowOff>
    </xdr:to>
    <xdr:sp macro="[0]!Dia_mit_privat" textlink="">
      <xdr:nvSpPr>
        <xdr:cNvPr id="5" name="Abgerundetes Rechteck 4"/>
        <xdr:cNvSpPr/>
      </xdr:nvSpPr>
      <xdr:spPr>
        <a:xfrm>
          <a:off x="14301844" y="16637150"/>
          <a:ext cx="2545080" cy="552226"/>
        </a:xfrm>
        <a:prstGeom prst="roundRect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de-AT" sz="1100" b="1"/>
            <a:t>außerlandwirtschaftlicher</a:t>
          </a:r>
          <a:r>
            <a:rPr lang="de-AT" sz="1100" b="1" baseline="0"/>
            <a:t> Bereich  und Privatverbrauch anzeigen</a:t>
          </a:r>
          <a:endParaRPr lang="de-AT" sz="1100" b="1"/>
        </a:p>
      </xdr:txBody>
    </xdr:sp>
    <xdr:clientData/>
  </xdr:twoCellAnchor>
  <xdr:twoCellAnchor>
    <xdr:from>
      <xdr:col>15</xdr:col>
      <xdr:colOff>13449</xdr:colOff>
      <xdr:row>102</xdr:row>
      <xdr:rowOff>13446</xdr:rowOff>
    </xdr:from>
    <xdr:to>
      <xdr:col>18</xdr:col>
      <xdr:colOff>203949</xdr:colOff>
      <xdr:row>105</xdr:row>
      <xdr:rowOff>62752</xdr:rowOff>
    </xdr:to>
    <xdr:sp macro="[0]!Dia_mit_finanz" textlink="">
      <xdr:nvSpPr>
        <xdr:cNvPr id="6" name="Abgerundetes Rechteck 5"/>
        <xdr:cNvSpPr/>
      </xdr:nvSpPr>
      <xdr:spPr>
        <a:xfrm>
          <a:off x="14308569" y="17303226"/>
          <a:ext cx="2545080" cy="552226"/>
        </a:xfrm>
        <a:prstGeom prst="roundRect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de-AT" sz="1100" b="1"/>
            <a:t>alles</a:t>
          </a:r>
          <a:r>
            <a:rPr lang="de-AT" sz="1100" b="1" baseline="0"/>
            <a:t>  anzeigen</a:t>
          </a:r>
          <a:endParaRPr lang="de-AT" sz="1100" b="1"/>
        </a:p>
      </xdr:txBody>
    </xdr:sp>
    <xdr:clientData/>
  </xdr:twoCellAnchor>
  <xdr:twoCellAnchor>
    <xdr:from>
      <xdr:col>14</xdr:col>
      <xdr:colOff>526676</xdr:colOff>
      <xdr:row>51</xdr:row>
      <xdr:rowOff>56029</xdr:rowOff>
    </xdr:from>
    <xdr:to>
      <xdr:col>18</xdr:col>
      <xdr:colOff>324970</xdr:colOff>
      <xdr:row>56</xdr:row>
      <xdr:rowOff>145675</xdr:rowOff>
    </xdr:to>
    <xdr:sp macro="[0]!Dia_Buttons.Dia_ein" textlink="">
      <xdr:nvSpPr>
        <xdr:cNvPr id="7" name="Abgerundetes Rechteck 6"/>
        <xdr:cNvSpPr/>
      </xdr:nvSpPr>
      <xdr:spPr>
        <a:xfrm>
          <a:off x="14036936" y="8742829"/>
          <a:ext cx="2937734" cy="950706"/>
        </a:xfrm>
        <a:prstGeom prst="roundRect">
          <a:avLst/>
        </a:prstGeom>
      </xdr:spPr>
      <xdr:style>
        <a:lnRef idx="1">
          <a:schemeClr val="accent4"/>
        </a:lnRef>
        <a:fillRef idx="3">
          <a:schemeClr val="accent4"/>
        </a:fillRef>
        <a:effectRef idx="2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de-AT" sz="1400" b="1">
              <a:solidFill>
                <a:schemeClr val="lt1"/>
              </a:solidFill>
              <a:latin typeface="+mn-lt"/>
              <a:ea typeface="+mn-ea"/>
              <a:cs typeface="+mn-cs"/>
            </a:rPr>
            <a:t>Detail-Diagramm anzeigen </a:t>
          </a:r>
        </a:p>
      </xdr:txBody>
    </xdr:sp>
    <xdr:clientData/>
  </xdr:twoCellAnchor>
  <xdr:twoCellAnchor>
    <xdr:from>
      <xdr:col>15</xdr:col>
      <xdr:colOff>13447</xdr:colOff>
      <xdr:row>94</xdr:row>
      <xdr:rowOff>24652</xdr:rowOff>
    </xdr:from>
    <xdr:to>
      <xdr:col>18</xdr:col>
      <xdr:colOff>203947</xdr:colOff>
      <xdr:row>97</xdr:row>
      <xdr:rowOff>73957</xdr:rowOff>
    </xdr:to>
    <xdr:sp macro="[0]!Dia_ein" textlink="">
      <xdr:nvSpPr>
        <xdr:cNvPr id="8" name="Abgerundetes Rechteck 7"/>
        <xdr:cNvSpPr/>
      </xdr:nvSpPr>
      <xdr:spPr>
        <a:xfrm>
          <a:off x="14308567" y="15973312"/>
          <a:ext cx="2545080" cy="552225"/>
        </a:xfrm>
        <a:prstGeom prst="roundRect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de-AT" sz="1100" b="1"/>
            <a:t>nur betriebliche Zahlungen anzeigen</a:t>
          </a:r>
        </a:p>
      </xdr:txBody>
    </xdr:sp>
    <xdr:clientData/>
  </xdr:twoCellAnchor>
  <xdr:twoCellAnchor>
    <xdr:from>
      <xdr:col>14</xdr:col>
      <xdr:colOff>311683</xdr:colOff>
      <xdr:row>13</xdr:row>
      <xdr:rowOff>124224</xdr:rowOff>
    </xdr:from>
    <xdr:to>
      <xdr:col>20</xdr:col>
      <xdr:colOff>359229</xdr:colOff>
      <xdr:row>36</xdr:row>
      <xdr:rowOff>76200</xdr:rowOff>
    </xdr:to>
    <xdr:graphicFrame macro="">
      <xdr:nvGraphicFramePr>
        <xdr:cNvPr id="9" name="Diagramm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14</xdr:col>
      <xdr:colOff>554181</xdr:colOff>
      <xdr:row>59</xdr:row>
      <xdr:rowOff>121227</xdr:rowOff>
    </xdr:from>
    <xdr:to>
      <xdr:col>18</xdr:col>
      <xdr:colOff>311727</xdr:colOff>
      <xdr:row>65</xdr:row>
      <xdr:rowOff>34637</xdr:rowOff>
    </xdr:to>
    <xdr:sp macro="[0]!Dia_Drucken.Drucken_Active_Diagram" textlink="">
      <xdr:nvSpPr>
        <xdr:cNvPr id="10" name="Abgerundetes Rechteck 9"/>
        <xdr:cNvSpPr/>
      </xdr:nvSpPr>
      <xdr:spPr>
        <a:xfrm>
          <a:off x="14064441" y="10187247"/>
          <a:ext cx="2896986" cy="934490"/>
        </a:xfrm>
        <a:prstGeom prst="roundRect">
          <a:avLst/>
        </a:prstGeom>
      </xdr:spPr>
      <xdr:style>
        <a:lnRef idx="1">
          <a:schemeClr val="accent4"/>
        </a:lnRef>
        <a:fillRef idx="3">
          <a:schemeClr val="accent4"/>
        </a:fillRef>
        <a:effectRef idx="2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de-AT" sz="1400" b="1"/>
            <a:t>Diagramme</a:t>
          </a:r>
          <a:r>
            <a:rPr lang="de-AT" sz="1400" b="1" baseline="0"/>
            <a:t> drucken</a:t>
          </a:r>
          <a:endParaRPr lang="de-AT" sz="1400" b="1"/>
        </a:p>
      </xdr:txBody>
    </xdr:sp>
    <xdr:clientData/>
  </xdr:twoCellAnchor>
  <xdr:twoCellAnchor editAs="oneCell">
    <xdr:from>
      <xdr:col>14</xdr:col>
      <xdr:colOff>503464</xdr:colOff>
      <xdr:row>2</xdr:row>
      <xdr:rowOff>0</xdr:rowOff>
    </xdr:from>
    <xdr:to>
      <xdr:col>18</xdr:col>
      <xdr:colOff>578358</xdr:colOff>
      <xdr:row>6</xdr:row>
      <xdr:rowOff>66185</xdr:rowOff>
    </xdr:to>
    <xdr:pic>
      <xdr:nvPicPr>
        <xdr:cNvPr id="11" name="Grafik 10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13724" y="335280"/>
          <a:ext cx="3607308" cy="73674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67</xdr:row>
      <xdr:rowOff>31750</xdr:rowOff>
    </xdr:from>
    <xdr:to>
      <xdr:col>0</xdr:col>
      <xdr:colOff>1592674</xdr:colOff>
      <xdr:row>68</xdr:row>
      <xdr:rowOff>127000</xdr:rowOff>
    </xdr:to>
    <xdr:pic>
      <xdr:nvPicPr>
        <xdr:cNvPr id="12" name="Grafik 11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1454130"/>
          <a:ext cx="1592674" cy="262890"/>
        </a:xfrm>
        <a:prstGeom prst="rect">
          <a:avLst/>
        </a:prstGeom>
      </xdr:spPr>
    </xdr:pic>
    <xdr:clientData/>
  </xdr:twoCellAnchor>
  <xdr:twoCellAnchor>
    <xdr:from>
      <xdr:col>20</xdr:col>
      <xdr:colOff>685800</xdr:colOff>
      <xdr:row>14</xdr:row>
      <xdr:rowOff>54429</xdr:rowOff>
    </xdr:from>
    <xdr:to>
      <xdr:col>26</xdr:col>
      <xdr:colOff>609600</xdr:colOff>
      <xdr:row>36</xdr:row>
      <xdr:rowOff>74442</xdr:rowOff>
    </xdr:to>
    <xdr:graphicFrame macro="">
      <xdr:nvGraphicFramePr>
        <xdr:cNvPr id="13" name="Diagramm 1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14</xdr:col>
      <xdr:colOff>489856</xdr:colOff>
      <xdr:row>74</xdr:row>
      <xdr:rowOff>32658</xdr:rowOff>
    </xdr:from>
    <xdr:to>
      <xdr:col>18</xdr:col>
      <xdr:colOff>598715</xdr:colOff>
      <xdr:row>80</xdr:row>
      <xdr:rowOff>0</xdr:rowOff>
    </xdr:to>
    <xdr:sp macro="" textlink="">
      <xdr:nvSpPr>
        <xdr:cNvPr id="14" name="Textfeld 13"/>
        <xdr:cNvSpPr txBox="1"/>
      </xdr:nvSpPr>
      <xdr:spPr>
        <a:xfrm>
          <a:off x="14000116" y="12628518"/>
          <a:ext cx="3248299" cy="973182"/>
        </a:xfrm>
        <a:prstGeom prst="rect">
          <a:avLst/>
        </a:prstGeom>
        <a:solidFill>
          <a:srgbClr val="FF6F6F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de-DE" sz="1800">
              <a:latin typeface="Arial" panose="020B0604020202020204" pitchFamily="34" charset="0"/>
              <a:cs typeface="Arial" panose="020B0604020202020204" pitchFamily="34" charset="0"/>
            </a:rPr>
            <a:t>Bitte Beachten Sie die Funktionen der Buttons</a:t>
          </a:r>
        </a:p>
      </xdr:txBody>
    </xdr:sp>
    <xdr:clientData/>
  </xdr:twoCellAnchor>
</xdr:wsDr>
</file>

<file path=xl/drawings/drawing7.xml><?xml version="1.0" encoding="utf-8"?>
<c:userShapes xmlns:c="http://schemas.openxmlformats.org/drawingml/2006/chart">
  <cdr:relSizeAnchor xmlns:cdr="http://schemas.openxmlformats.org/drawingml/2006/chartDrawing">
    <cdr:from>
      <cdr:x>0.31746</cdr:x>
      <cdr:y>0.05641</cdr:y>
    </cdr:from>
    <cdr:to>
      <cdr:x>0.76871</cdr:x>
      <cdr:y>0.17426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3656791" y="238501"/>
          <a:ext cx="5197879" cy="49822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de-AT" sz="1800" b="1"/>
            <a:t>Ein</a:t>
          </a:r>
          <a:r>
            <a:rPr lang="de-AT" sz="1800" b="1" baseline="0"/>
            <a:t>- und Auszahlungen - Vorausplanung</a:t>
          </a:r>
          <a:endParaRPr lang="de-AT" sz="1800" b="1"/>
        </a:p>
      </cdr:txBody>
    </cdr:sp>
  </cdr:relSizeAnchor>
  <cdr:relSizeAnchor xmlns:cdr="http://schemas.openxmlformats.org/drawingml/2006/chartDrawing">
    <cdr:from>
      <cdr:x>0.02977</cdr:x>
      <cdr:y>0.86479</cdr:y>
    </cdr:from>
    <cdr:to>
      <cdr:x>0.18799</cdr:x>
      <cdr:y>0.98109</cdr:y>
    </cdr:to>
    <cdr:pic>
      <cdr:nvPicPr>
        <cdr:cNvPr id="3" name="Grafik 2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332271" y="3655997"/>
          <a:ext cx="1765604" cy="491688"/>
        </a:xfrm>
        <a:prstGeom xmlns:a="http://schemas.openxmlformats.org/drawingml/2006/main" prst="rect">
          <a:avLst/>
        </a:prstGeom>
      </cdr:spPr>
    </cdr:pic>
  </cdr:relSizeAnchor>
</c:userShapes>
</file>

<file path=xl/drawings/drawing8.xml><?xml version="1.0" encoding="utf-8"?>
<c:userShapes xmlns:c="http://schemas.openxmlformats.org/drawingml/2006/chart">
  <cdr:relSizeAnchor xmlns:cdr="http://schemas.openxmlformats.org/drawingml/2006/chartDrawing">
    <cdr:from>
      <cdr:x>0.21635</cdr:x>
      <cdr:y>0.04173</cdr:y>
    </cdr:from>
    <cdr:to>
      <cdr:x>0.79147</cdr:x>
      <cdr:y>0.13729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2450418" y="189602"/>
          <a:ext cx="6513871" cy="43416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de-AT" sz="1800" b="1"/>
            <a:t>Ein</a:t>
          </a:r>
          <a:r>
            <a:rPr lang="de-AT" sz="1800" b="1" baseline="0"/>
            <a:t>- und Auszahlungen nach Bereichen - Vorausplanung</a:t>
          </a:r>
        </a:p>
        <a:p xmlns:a="http://schemas.openxmlformats.org/drawingml/2006/main">
          <a:r>
            <a:rPr lang="de-AT" sz="1800" b="1" baseline="0"/>
            <a:t>    </a:t>
          </a:r>
          <a:endParaRPr lang="de-AT" sz="1800" b="1"/>
        </a:p>
      </cdr:txBody>
    </cdr:sp>
  </cdr:relSizeAnchor>
  <cdr:relSizeAnchor xmlns:cdr="http://schemas.openxmlformats.org/drawingml/2006/chartDrawing">
    <cdr:from>
      <cdr:x>0.04496</cdr:x>
      <cdr:y>0.87929</cdr:y>
    </cdr:from>
    <cdr:to>
      <cdr:x>0.22288</cdr:x>
      <cdr:y>0.97727</cdr:y>
    </cdr:to>
    <cdr:pic>
      <cdr:nvPicPr>
        <cdr:cNvPr id="3" name="Grafik 2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493060" y="4664925"/>
          <a:ext cx="1951290" cy="519820"/>
        </a:xfrm>
        <a:prstGeom xmlns:a="http://schemas.openxmlformats.org/drawingml/2006/main" prst="rect">
          <a:avLst/>
        </a:prstGeom>
      </cdr:spPr>
    </cdr:pic>
  </cdr:relSizeAnchor>
</c:userShapes>
</file>

<file path=xl/drawings/drawing9.xml><?xml version="1.0" encoding="utf-8"?>
<c:userShapes xmlns:c="http://schemas.openxmlformats.org/drawingml/2006/chart">
  <cdr:relSizeAnchor xmlns:cdr="http://schemas.openxmlformats.org/drawingml/2006/chartDrawing">
    <cdr:from>
      <cdr:x>0.08288</cdr:x>
      <cdr:y>0.30125</cdr:y>
    </cdr:from>
    <cdr:to>
      <cdr:x>0.16195</cdr:x>
      <cdr:y>0.55934</cdr:y>
    </cdr:to>
    <cdr:sp macro="" textlink="">
      <cdr:nvSpPr>
        <cdr:cNvPr id="2" name="Textfeld 1"/>
        <cdr:cNvSpPr txBox="1"/>
      </cdr:nvSpPr>
      <cdr:spPr>
        <a:xfrm xmlns:a="http://schemas.openxmlformats.org/drawingml/2006/main" rot="16200000">
          <a:off x="189547" y="1017083"/>
          <a:ext cx="716131" cy="35372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de-AT" sz="1100" b="1"/>
            <a:t>€ / Jahr</a:t>
          </a:r>
        </a:p>
      </cdr:txBody>
    </cdr:sp>
  </cdr:relSizeAnchor>
  <cdr:relSizeAnchor xmlns:cdr="http://schemas.openxmlformats.org/drawingml/2006/chartDrawing">
    <cdr:from>
      <cdr:x>0.02975</cdr:x>
      <cdr:y>0.00654</cdr:y>
    </cdr:from>
    <cdr:to>
      <cdr:x>0.99163</cdr:x>
      <cdr:y>0.14777</cdr:y>
    </cdr:to>
    <cdr:sp macro="" textlink="">
      <cdr:nvSpPr>
        <cdr:cNvPr id="3" name="Textfeld 1"/>
        <cdr:cNvSpPr txBox="1"/>
      </cdr:nvSpPr>
      <cdr:spPr>
        <a:xfrm xmlns:a="http://schemas.openxmlformats.org/drawingml/2006/main">
          <a:off x="129188" y="18147"/>
          <a:ext cx="4177393" cy="39187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de-AT" sz="1800" b="1"/>
            <a:t>Ein</a:t>
          </a:r>
          <a:r>
            <a:rPr lang="de-AT" sz="1800" b="1" baseline="0"/>
            <a:t>- und Auszahlungen (betrieblich) </a:t>
          </a:r>
          <a:endParaRPr lang="de-AT" sz="1800" b="1"/>
        </a:p>
      </cdr:txBody>
    </cdr:sp>
  </cdr:relSizeAnchor>
  <cdr:relSizeAnchor xmlns:cdr="http://schemas.openxmlformats.org/drawingml/2006/chartDrawing">
    <cdr:from>
      <cdr:x>0.02736</cdr:x>
      <cdr:y>0.88674</cdr:y>
    </cdr:from>
    <cdr:to>
      <cdr:x>0.25167</cdr:x>
      <cdr:y>0.96686</cdr:y>
    </cdr:to>
    <cdr:pic>
      <cdr:nvPicPr>
        <cdr:cNvPr id="4" name="Grafik 3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118837" y="2720523"/>
          <a:ext cx="974165" cy="245801"/>
        </a:xfrm>
        <a:prstGeom xmlns:a="http://schemas.openxmlformats.org/drawingml/2006/main" prst="rect">
          <a:avLst/>
        </a:prstGeom>
      </cdr:spPr>
    </cdr:pic>
  </cdr:relSizeAnchor>
</c:userShapes>
</file>

<file path=xl/drawings/drawing10.xml><?xml version="1.0" encoding="utf-8"?>
<c:userShapes xmlns:c="http://schemas.openxmlformats.org/drawingml/2006/chart">
  <cdr:relSizeAnchor xmlns:cdr="http://schemas.openxmlformats.org/drawingml/2006/chartDrawing">
    <cdr:from>
      <cdr:x>0.08288</cdr:x>
      <cdr:y>0.30125</cdr:y>
    </cdr:from>
    <cdr:to>
      <cdr:x>0.16195</cdr:x>
      <cdr:y>0.55934</cdr:y>
    </cdr:to>
    <cdr:sp macro="" textlink="">
      <cdr:nvSpPr>
        <cdr:cNvPr id="2" name="Textfeld 1"/>
        <cdr:cNvSpPr txBox="1"/>
      </cdr:nvSpPr>
      <cdr:spPr>
        <a:xfrm xmlns:a="http://schemas.openxmlformats.org/drawingml/2006/main" rot="16200000">
          <a:off x="189547" y="1017083"/>
          <a:ext cx="716131" cy="35372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de-AT" sz="1100" b="1"/>
            <a:t>€ / Jahr</a:t>
          </a:r>
        </a:p>
      </cdr:txBody>
    </cdr:sp>
  </cdr:relSizeAnchor>
  <cdr:relSizeAnchor xmlns:cdr="http://schemas.openxmlformats.org/drawingml/2006/chartDrawing">
    <cdr:from>
      <cdr:x>0.02975</cdr:x>
      <cdr:y>0.00654</cdr:y>
    </cdr:from>
    <cdr:to>
      <cdr:x>0.99163</cdr:x>
      <cdr:y>0.14777</cdr:y>
    </cdr:to>
    <cdr:sp macro="" textlink="">
      <cdr:nvSpPr>
        <cdr:cNvPr id="3" name="Textfeld 1"/>
        <cdr:cNvSpPr txBox="1"/>
      </cdr:nvSpPr>
      <cdr:spPr>
        <a:xfrm xmlns:a="http://schemas.openxmlformats.org/drawingml/2006/main">
          <a:off x="129188" y="18147"/>
          <a:ext cx="4177393" cy="39187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de-AT" sz="1800" b="1"/>
            <a:t>Ein</a:t>
          </a:r>
          <a:r>
            <a:rPr lang="de-AT" sz="1800" b="1" baseline="0"/>
            <a:t>- und Auszahlungen</a:t>
          </a:r>
          <a:endParaRPr lang="de-AT" sz="1800" b="1"/>
        </a:p>
      </cdr:txBody>
    </cdr:sp>
  </cdr:relSizeAnchor>
  <cdr:relSizeAnchor xmlns:cdr="http://schemas.openxmlformats.org/drawingml/2006/chartDrawing">
    <cdr:from>
      <cdr:x>0.02736</cdr:x>
      <cdr:y>0.88674</cdr:y>
    </cdr:from>
    <cdr:to>
      <cdr:x>0.25167</cdr:x>
      <cdr:y>0.96686</cdr:y>
    </cdr:to>
    <cdr:pic>
      <cdr:nvPicPr>
        <cdr:cNvPr id="4" name="Grafik 3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118837" y="2720523"/>
          <a:ext cx="974165" cy="245801"/>
        </a:xfrm>
        <a:prstGeom xmlns:a="http://schemas.openxmlformats.org/drawingml/2006/main" prst="rect">
          <a:avLst/>
        </a:prstGeom>
      </cdr:spPr>
    </cdr:pic>
  </cdr:relSizeAnchor>
</c:userShapes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160912</xdr:colOff>
      <xdr:row>69</xdr:row>
      <xdr:rowOff>72225</xdr:rowOff>
    </xdr:from>
    <xdr:to>
      <xdr:col>14</xdr:col>
      <xdr:colOff>325957</xdr:colOff>
      <xdr:row>95</xdr:row>
      <xdr:rowOff>54428</xdr:rowOff>
    </xdr:to>
    <xdr:graphicFrame macro="">
      <xdr:nvGraphicFramePr>
        <xdr:cNvPr id="2" name="Diagramm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214512</xdr:colOff>
      <xdr:row>97</xdr:row>
      <xdr:rowOff>28654</xdr:rowOff>
    </xdr:from>
    <xdr:to>
      <xdr:col>14</xdr:col>
      <xdr:colOff>186819</xdr:colOff>
      <xdr:row>130</xdr:row>
      <xdr:rowOff>108857</xdr:rowOff>
    </xdr:to>
    <xdr:graphicFrame macro="">
      <xdr:nvGraphicFramePr>
        <xdr:cNvPr id="3" name="Diagramm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15</xdr:col>
      <xdr:colOff>22412</xdr:colOff>
      <xdr:row>91</xdr:row>
      <xdr:rowOff>33617</xdr:rowOff>
    </xdr:from>
    <xdr:to>
      <xdr:col>18</xdr:col>
      <xdr:colOff>212912</xdr:colOff>
      <xdr:row>93</xdr:row>
      <xdr:rowOff>67236</xdr:rowOff>
    </xdr:to>
    <xdr:sp macro="[0]!Dia_Buttons.Dia_aus" textlink="">
      <xdr:nvSpPr>
        <xdr:cNvPr id="4" name="Abgerundetes Rechteck 3"/>
        <xdr:cNvSpPr/>
      </xdr:nvSpPr>
      <xdr:spPr>
        <a:xfrm>
          <a:off x="14317532" y="15479357"/>
          <a:ext cx="2545080" cy="368899"/>
        </a:xfrm>
        <a:prstGeom prst="roundRect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de-AT" sz="1100" b="1"/>
            <a:t>Diagramm</a:t>
          </a:r>
          <a:r>
            <a:rPr lang="de-AT" sz="1100" b="1" baseline="0"/>
            <a:t> ausblenden</a:t>
          </a:r>
          <a:endParaRPr lang="de-AT" sz="1100" b="1"/>
        </a:p>
      </xdr:txBody>
    </xdr:sp>
    <xdr:clientData/>
  </xdr:twoCellAnchor>
  <xdr:twoCellAnchor>
    <xdr:from>
      <xdr:col>15</xdr:col>
      <xdr:colOff>6724</xdr:colOff>
      <xdr:row>98</xdr:row>
      <xdr:rowOff>17930</xdr:rowOff>
    </xdr:from>
    <xdr:to>
      <xdr:col>18</xdr:col>
      <xdr:colOff>197224</xdr:colOff>
      <xdr:row>101</xdr:row>
      <xdr:rowOff>67236</xdr:rowOff>
    </xdr:to>
    <xdr:sp macro="[0]!Dia_mit_privat" textlink="">
      <xdr:nvSpPr>
        <xdr:cNvPr id="5" name="Abgerundetes Rechteck 4"/>
        <xdr:cNvSpPr/>
      </xdr:nvSpPr>
      <xdr:spPr>
        <a:xfrm>
          <a:off x="14301844" y="16637150"/>
          <a:ext cx="2545080" cy="552226"/>
        </a:xfrm>
        <a:prstGeom prst="roundRect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de-AT" sz="1100" b="1"/>
            <a:t>außerlandwirtschaftlicher</a:t>
          </a:r>
          <a:r>
            <a:rPr lang="de-AT" sz="1100" b="1" baseline="0"/>
            <a:t> Bereich  und Privatverbrauch anzeigen</a:t>
          </a:r>
          <a:endParaRPr lang="de-AT" sz="1100" b="1"/>
        </a:p>
      </xdr:txBody>
    </xdr:sp>
    <xdr:clientData/>
  </xdr:twoCellAnchor>
  <xdr:twoCellAnchor>
    <xdr:from>
      <xdr:col>15</xdr:col>
      <xdr:colOff>13449</xdr:colOff>
      <xdr:row>102</xdr:row>
      <xdr:rowOff>13446</xdr:rowOff>
    </xdr:from>
    <xdr:to>
      <xdr:col>18</xdr:col>
      <xdr:colOff>203949</xdr:colOff>
      <xdr:row>105</xdr:row>
      <xdr:rowOff>62752</xdr:rowOff>
    </xdr:to>
    <xdr:sp macro="[0]!Dia_mit_finanz" textlink="">
      <xdr:nvSpPr>
        <xdr:cNvPr id="6" name="Abgerundetes Rechteck 5"/>
        <xdr:cNvSpPr/>
      </xdr:nvSpPr>
      <xdr:spPr>
        <a:xfrm>
          <a:off x="14308569" y="17303226"/>
          <a:ext cx="2545080" cy="552226"/>
        </a:xfrm>
        <a:prstGeom prst="roundRect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de-AT" sz="1100" b="1"/>
            <a:t>alles</a:t>
          </a:r>
          <a:r>
            <a:rPr lang="de-AT" sz="1100" b="1" baseline="0"/>
            <a:t>  anzeigen</a:t>
          </a:r>
          <a:endParaRPr lang="de-AT" sz="1100" b="1"/>
        </a:p>
      </xdr:txBody>
    </xdr:sp>
    <xdr:clientData/>
  </xdr:twoCellAnchor>
  <xdr:twoCellAnchor>
    <xdr:from>
      <xdr:col>14</xdr:col>
      <xdr:colOff>526676</xdr:colOff>
      <xdr:row>51</xdr:row>
      <xdr:rowOff>56029</xdr:rowOff>
    </xdr:from>
    <xdr:to>
      <xdr:col>18</xdr:col>
      <xdr:colOff>324970</xdr:colOff>
      <xdr:row>56</xdr:row>
      <xdr:rowOff>145675</xdr:rowOff>
    </xdr:to>
    <xdr:sp macro="[0]!Dia_Buttons.Dia_ein" textlink="">
      <xdr:nvSpPr>
        <xdr:cNvPr id="7" name="Abgerundetes Rechteck 6"/>
        <xdr:cNvSpPr/>
      </xdr:nvSpPr>
      <xdr:spPr>
        <a:xfrm>
          <a:off x="14036936" y="8742829"/>
          <a:ext cx="2937734" cy="950706"/>
        </a:xfrm>
        <a:prstGeom prst="roundRect">
          <a:avLst/>
        </a:prstGeom>
      </xdr:spPr>
      <xdr:style>
        <a:lnRef idx="1">
          <a:schemeClr val="accent4"/>
        </a:lnRef>
        <a:fillRef idx="3">
          <a:schemeClr val="accent4"/>
        </a:fillRef>
        <a:effectRef idx="2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de-AT" sz="1400" b="1">
              <a:solidFill>
                <a:schemeClr val="lt1"/>
              </a:solidFill>
              <a:latin typeface="+mn-lt"/>
              <a:ea typeface="+mn-ea"/>
              <a:cs typeface="+mn-cs"/>
            </a:rPr>
            <a:t>Detail-Diagramm anzeigen </a:t>
          </a:r>
        </a:p>
      </xdr:txBody>
    </xdr:sp>
    <xdr:clientData/>
  </xdr:twoCellAnchor>
  <xdr:twoCellAnchor>
    <xdr:from>
      <xdr:col>15</xdr:col>
      <xdr:colOff>13447</xdr:colOff>
      <xdr:row>94</xdr:row>
      <xdr:rowOff>24652</xdr:rowOff>
    </xdr:from>
    <xdr:to>
      <xdr:col>18</xdr:col>
      <xdr:colOff>203947</xdr:colOff>
      <xdr:row>97</xdr:row>
      <xdr:rowOff>73957</xdr:rowOff>
    </xdr:to>
    <xdr:sp macro="[0]!Dia_ein" textlink="">
      <xdr:nvSpPr>
        <xdr:cNvPr id="8" name="Abgerundetes Rechteck 7"/>
        <xdr:cNvSpPr/>
      </xdr:nvSpPr>
      <xdr:spPr>
        <a:xfrm>
          <a:off x="14308567" y="15973312"/>
          <a:ext cx="2545080" cy="552225"/>
        </a:xfrm>
        <a:prstGeom prst="roundRect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de-AT" sz="1100" b="1"/>
            <a:t>nur betriebliche Zahlungen anzeigen</a:t>
          </a:r>
        </a:p>
      </xdr:txBody>
    </xdr:sp>
    <xdr:clientData/>
  </xdr:twoCellAnchor>
  <xdr:twoCellAnchor>
    <xdr:from>
      <xdr:col>14</xdr:col>
      <xdr:colOff>311683</xdr:colOff>
      <xdr:row>13</xdr:row>
      <xdr:rowOff>124224</xdr:rowOff>
    </xdr:from>
    <xdr:to>
      <xdr:col>20</xdr:col>
      <xdr:colOff>359229</xdr:colOff>
      <xdr:row>36</xdr:row>
      <xdr:rowOff>76200</xdr:rowOff>
    </xdr:to>
    <xdr:graphicFrame macro="">
      <xdr:nvGraphicFramePr>
        <xdr:cNvPr id="9" name="Diagramm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14</xdr:col>
      <xdr:colOff>554181</xdr:colOff>
      <xdr:row>59</xdr:row>
      <xdr:rowOff>121227</xdr:rowOff>
    </xdr:from>
    <xdr:to>
      <xdr:col>18</xdr:col>
      <xdr:colOff>311727</xdr:colOff>
      <xdr:row>65</xdr:row>
      <xdr:rowOff>34637</xdr:rowOff>
    </xdr:to>
    <xdr:sp macro="[0]!Dia_Drucken.Drucken_Active_Diagram" textlink="">
      <xdr:nvSpPr>
        <xdr:cNvPr id="10" name="Abgerundetes Rechteck 9"/>
        <xdr:cNvSpPr/>
      </xdr:nvSpPr>
      <xdr:spPr>
        <a:xfrm>
          <a:off x="14064441" y="10187247"/>
          <a:ext cx="2896986" cy="934490"/>
        </a:xfrm>
        <a:prstGeom prst="roundRect">
          <a:avLst/>
        </a:prstGeom>
      </xdr:spPr>
      <xdr:style>
        <a:lnRef idx="1">
          <a:schemeClr val="accent4"/>
        </a:lnRef>
        <a:fillRef idx="3">
          <a:schemeClr val="accent4"/>
        </a:fillRef>
        <a:effectRef idx="2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de-AT" sz="1400" b="1"/>
            <a:t>Diagramme</a:t>
          </a:r>
          <a:r>
            <a:rPr lang="de-AT" sz="1400" b="1" baseline="0"/>
            <a:t> drucken</a:t>
          </a:r>
          <a:endParaRPr lang="de-AT" sz="1400" b="1"/>
        </a:p>
      </xdr:txBody>
    </xdr:sp>
    <xdr:clientData/>
  </xdr:twoCellAnchor>
  <xdr:twoCellAnchor editAs="oneCell">
    <xdr:from>
      <xdr:col>14</xdr:col>
      <xdr:colOff>503464</xdr:colOff>
      <xdr:row>2</xdr:row>
      <xdr:rowOff>0</xdr:rowOff>
    </xdr:from>
    <xdr:to>
      <xdr:col>18</xdr:col>
      <xdr:colOff>621901</xdr:colOff>
      <xdr:row>6</xdr:row>
      <xdr:rowOff>66185</xdr:rowOff>
    </xdr:to>
    <xdr:pic>
      <xdr:nvPicPr>
        <xdr:cNvPr id="11" name="Grafik 10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13724" y="335280"/>
          <a:ext cx="3607308" cy="73674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67</xdr:row>
      <xdr:rowOff>31750</xdr:rowOff>
    </xdr:from>
    <xdr:to>
      <xdr:col>0</xdr:col>
      <xdr:colOff>1592674</xdr:colOff>
      <xdr:row>68</xdr:row>
      <xdr:rowOff>127000</xdr:rowOff>
    </xdr:to>
    <xdr:pic>
      <xdr:nvPicPr>
        <xdr:cNvPr id="12" name="Grafik 11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1454130"/>
          <a:ext cx="1592674" cy="262890"/>
        </a:xfrm>
        <a:prstGeom prst="rect">
          <a:avLst/>
        </a:prstGeom>
      </xdr:spPr>
    </xdr:pic>
    <xdr:clientData/>
  </xdr:twoCellAnchor>
  <xdr:twoCellAnchor>
    <xdr:from>
      <xdr:col>20</xdr:col>
      <xdr:colOff>609600</xdr:colOff>
      <xdr:row>14</xdr:row>
      <xdr:rowOff>108857</xdr:rowOff>
    </xdr:from>
    <xdr:to>
      <xdr:col>26</xdr:col>
      <xdr:colOff>533400</xdr:colOff>
      <xdr:row>36</xdr:row>
      <xdr:rowOff>128870</xdr:rowOff>
    </xdr:to>
    <xdr:graphicFrame macro="">
      <xdr:nvGraphicFramePr>
        <xdr:cNvPr id="13" name="Diagramm 1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14</xdr:col>
      <xdr:colOff>489856</xdr:colOff>
      <xdr:row>74</xdr:row>
      <xdr:rowOff>32658</xdr:rowOff>
    </xdr:from>
    <xdr:to>
      <xdr:col>18</xdr:col>
      <xdr:colOff>598715</xdr:colOff>
      <xdr:row>80</xdr:row>
      <xdr:rowOff>0</xdr:rowOff>
    </xdr:to>
    <xdr:sp macro="" textlink="">
      <xdr:nvSpPr>
        <xdr:cNvPr id="14" name="Textfeld 13"/>
        <xdr:cNvSpPr txBox="1"/>
      </xdr:nvSpPr>
      <xdr:spPr>
        <a:xfrm>
          <a:off x="14000116" y="12628518"/>
          <a:ext cx="3248299" cy="973182"/>
        </a:xfrm>
        <a:prstGeom prst="rect">
          <a:avLst/>
        </a:prstGeom>
        <a:solidFill>
          <a:srgbClr val="FF6F6F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de-DE" sz="1800">
              <a:latin typeface="Arial" panose="020B0604020202020204" pitchFamily="34" charset="0"/>
              <a:cs typeface="Arial" panose="020B0604020202020204" pitchFamily="34" charset="0"/>
            </a:rPr>
            <a:t>Bitte Beachten Sie die Funktionen der Buttons</a:t>
          </a:r>
        </a:p>
      </xdr:txBody>
    </xdr:sp>
    <xdr:clientData/>
  </xdr:twoCellAnchor>
</xdr:wsDr>
</file>

<file path=xl/drawings/drawing12.xml><?xml version="1.0" encoding="utf-8"?>
<c:userShapes xmlns:c="http://schemas.openxmlformats.org/drawingml/2006/chart">
  <cdr:relSizeAnchor xmlns:cdr="http://schemas.openxmlformats.org/drawingml/2006/chartDrawing">
    <cdr:from>
      <cdr:x>0.32408</cdr:x>
      <cdr:y>0.05642</cdr:y>
    </cdr:from>
    <cdr:to>
      <cdr:x>0.77533</cdr:x>
      <cdr:y>0.17426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3732990" y="238502"/>
          <a:ext cx="5197879" cy="49822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de-AT" sz="1800" b="1"/>
            <a:t>Ein</a:t>
          </a:r>
          <a:r>
            <a:rPr lang="de-AT" sz="1800" b="1" baseline="0"/>
            <a:t>- und Auszahlungen - Vorausplanung</a:t>
          </a:r>
          <a:endParaRPr lang="de-AT" sz="1800" b="1"/>
        </a:p>
      </cdr:txBody>
    </cdr:sp>
  </cdr:relSizeAnchor>
  <cdr:relSizeAnchor xmlns:cdr="http://schemas.openxmlformats.org/drawingml/2006/chartDrawing">
    <cdr:from>
      <cdr:x>0.02977</cdr:x>
      <cdr:y>0.86479</cdr:y>
    </cdr:from>
    <cdr:to>
      <cdr:x>0.18799</cdr:x>
      <cdr:y>0.98109</cdr:y>
    </cdr:to>
    <cdr:pic>
      <cdr:nvPicPr>
        <cdr:cNvPr id="3" name="Grafik 2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332271" y="3655997"/>
          <a:ext cx="1765604" cy="491688"/>
        </a:xfrm>
        <a:prstGeom xmlns:a="http://schemas.openxmlformats.org/drawingml/2006/main" prst="rect">
          <a:avLst/>
        </a:prstGeom>
      </cdr:spPr>
    </cdr:pic>
  </cdr:relSizeAnchor>
</c:userShapes>
</file>

<file path=xl/drawings/drawing13.xml><?xml version="1.0" encoding="utf-8"?>
<c:userShapes xmlns:c="http://schemas.openxmlformats.org/drawingml/2006/chart">
  <cdr:relSizeAnchor xmlns:cdr="http://schemas.openxmlformats.org/drawingml/2006/chartDrawing">
    <cdr:from>
      <cdr:x>0.2423</cdr:x>
      <cdr:y>0.03694</cdr:y>
    </cdr:from>
    <cdr:to>
      <cdr:x>0.81742</cdr:x>
      <cdr:y>0.1325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2744332" y="167831"/>
          <a:ext cx="6513871" cy="43416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de-AT" sz="1800" b="1"/>
            <a:t>Ein</a:t>
          </a:r>
          <a:r>
            <a:rPr lang="de-AT" sz="1800" b="1" baseline="0"/>
            <a:t>- und Auszahlungen nach Bereichen - Vorausplanung</a:t>
          </a:r>
        </a:p>
        <a:p xmlns:a="http://schemas.openxmlformats.org/drawingml/2006/main">
          <a:r>
            <a:rPr lang="de-AT" sz="1800" b="1" baseline="0"/>
            <a:t>    </a:t>
          </a:r>
          <a:endParaRPr lang="de-AT" sz="1800" b="1"/>
        </a:p>
      </cdr:txBody>
    </cdr:sp>
  </cdr:relSizeAnchor>
  <cdr:relSizeAnchor xmlns:cdr="http://schemas.openxmlformats.org/drawingml/2006/chartDrawing">
    <cdr:from>
      <cdr:x>0.04496</cdr:x>
      <cdr:y>0.87929</cdr:y>
    </cdr:from>
    <cdr:to>
      <cdr:x>0.22288</cdr:x>
      <cdr:y>0.97727</cdr:y>
    </cdr:to>
    <cdr:pic>
      <cdr:nvPicPr>
        <cdr:cNvPr id="3" name="Grafik 2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493060" y="4664925"/>
          <a:ext cx="1951290" cy="519820"/>
        </a:xfrm>
        <a:prstGeom xmlns:a="http://schemas.openxmlformats.org/drawingml/2006/main" prst="rect">
          <a:avLst/>
        </a:prstGeom>
      </cdr:spPr>
    </cdr:pic>
  </cdr:relSizeAnchor>
</c:userShapes>
</file>

<file path=xl/drawings/drawing14.xml><?xml version="1.0" encoding="utf-8"?>
<c:userShapes xmlns:c="http://schemas.openxmlformats.org/drawingml/2006/chart">
  <cdr:relSizeAnchor xmlns:cdr="http://schemas.openxmlformats.org/drawingml/2006/chartDrawing">
    <cdr:from>
      <cdr:x>0.08288</cdr:x>
      <cdr:y>0.30125</cdr:y>
    </cdr:from>
    <cdr:to>
      <cdr:x>0.16195</cdr:x>
      <cdr:y>0.55934</cdr:y>
    </cdr:to>
    <cdr:sp macro="" textlink="">
      <cdr:nvSpPr>
        <cdr:cNvPr id="2" name="Textfeld 1"/>
        <cdr:cNvSpPr txBox="1"/>
      </cdr:nvSpPr>
      <cdr:spPr>
        <a:xfrm xmlns:a="http://schemas.openxmlformats.org/drawingml/2006/main" rot="16200000">
          <a:off x="189547" y="1017083"/>
          <a:ext cx="716131" cy="35372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de-AT" sz="1100" b="1"/>
            <a:t>€ / Jahr</a:t>
          </a:r>
        </a:p>
      </cdr:txBody>
    </cdr:sp>
  </cdr:relSizeAnchor>
  <cdr:relSizeAnchor xmlns:cdr="http://schemas.openxmlformats.org/drawingml/2006/chartDrawing">
    <cdr:from>
      <cdr:x>0.02975</cdr:x>
      <cdr:y>0.00654</cdr:y>
    </cdr:from>
    <cdr:to>
      <cdr:x>0.99163</cdr:x>
      <cdr:y>0.14777</cdr:y>
    </cdr:to>
    <cdr:sp macro="" textlink="">
      <cdr:nvSpPr>
        <cdr:cNvPr id="3" name="Textfeld 1"/>
        <cdr:cNvSpPr txBox="1"/>
      </cdr:nvSpPr>
      <cdr:spPr>
        <a:xfrm xmlns:a="http://schemas.openxmlformats.org/drawingml/2006/main">
          <a:off x="129188" y="18147"/>
          <a:ext cx="4177393" cy="39187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de-AT" sz="1800" b="1"/>
            <a:t>Ein</a:t>
          </a:r>
          <a:r>
            <a:rPr lang="de-AT" sz="1800" b="1" baseline="0"/>
            <a:t>- und Auszahlungen (betrieblich) </a:t>
          </a:r>
          <a:endParaRPr lang="de-AT" sz="1800" b="1"/>
        </a:p>
      </cdr:txBody>
    </cdr:sp>
  </cdr:relSizeAnchor>
  <cdr:relSizeAnchor xmlns:cdr="http://schemas.openxmlformats.org/drawingml/2006/chartDrawing">
    <cdr:from>
      <cdr:x>0.02736</cdr:x>
      <cdr:y>0.88674</cdr:y>
    </cdr:from>
    <cdr:to>
      <cdr:x>0.25167</cdr:x>
      <cdr:y>0.96686</cdr:y>
    </cdr:to>
    <cdr:pic>
      <cdr:nvPicPr>
        <cdr:cNvPr id="4" name="Grafik 3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118837" y="2720523"/>
          <a:ext cx="974165" cy="245801"/>
        </a:xfrm>
        <a:prstGeom xmlns:a="http://schemas.openxmlformats.org/drawingml/2006/main" prst="rect">
          <a:avLst/>
        </a:prstGeom>
      </cdr:spPr>
    </cdr:pic>
  </cdr:relSizeAnchor>
</c:userShapes>
</file>

<file path=xl/drawings/drawing15.xml><?xml version="1.0" encoding="utf-8"?>
<c:userShapes xmlns:c="http://schemas.openxmlformats.org/drawingml/2006/chart">
  <cdr:relSizeAnchor xmlns:cdr="http://schemas.openxmlformats.org/drawingml/2006/chartDrawing">
    <cdr:from>
      <cdr:x>0.08288</cdr:x>
      <cdr:y>0.30125</cdr:y>
    </cdr:from>
    <cdr:to>
      <cdr:x>0.16195</cdr:x>
      <cdr:y>0.55934</cdr:y>
    </cdr:to>
    <cdr:sp macro="" textlink="">
      <cdr:nvSpPr>
        <cdr:cNvPr id="2" name="Textfeld 1"/>
        <cdr:cNvSpPr txBox="1"/>
      </cdr:nvSpPr>
      <cdr:spPr>
        <a:xfrm xmlns:a="http://schemas.openxmlformats.org/drawingml/2006/main" rot="16200000">
          <a:off x="189547" y="1017083"/>
          <a:ext cx="716131" cy="35372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de-AT" sz="1100" b="1"/>
            <a:t>€ / Jahr</a:t>
          </a:r>
        </a:p>
      </cdr:txBody>
    </cdr:sp>
  </cdr:relSizeAnchor>
  <cdr:relSizeAnchor xmlns:cdr="http://schemas.openxmlformats.org/drawingml/2006/chartDrawing">
    <cdr:from>
      <cdr:x>0.02975</cdr:x>
      <cdr:y>0.00654</cdr:y>
    </cdr:from>
    <cdr:to>
      <cdr:x>0.99163</cdr:x>
      <cdr:y>0.14777</cdr:y>
    </cdr:to>
    <cdr:sp macro="" textlink="">
      <cdr:nvSpPr>
        <cdr:cNvPr id="3" name="Textfeld 1"/>
        <cdr:cNvSpPr txBox="1"/>
      </cdr:nvSpPr>
      <cdr:spPr>
        <a:xfrm xmlns:a="http://schemas.openxmlformats.org/drawingml/2006/main">
          <a:off x="129188" y="18147"/>
          <a:ext cx="4177393" cy="39187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de-AT" sz="1800" b="1"/>
            <a:t>Ein</a:t>
          </a:r>
          <a:r>
            <a:rPr lang="de-AT" sz="1800" b="1" baseline="0"/>
            <a:t>- und Auszahlungen</a:t>
          </a:r>
          <a:endParaRPr lang="de-AT" sz="1800" b="1"/>
        </a:p>
      </cdr:txBody>
    </cdr:sp>
  </cdr:relSizeAnchor>
  <cdr:relSizeAnchor xmlns:cdr="http://schemas.openxmlformats.org/drawingml/2006/chartDrawing">
    <cdr:from>
      <cdr:x>0.02736</cdr:x>
      <cdr:y>0.88674</cdr:y>
    </cdr:from>
    <cdr:to>
      <cdr:x>0.25167</cdr:x>
      <cdr:y>0.96686</cdr:y>
    </cdr:to>
    <cdr:pic>
      <cdr:nvPicPr>
        <cdr:cNvPr id="4" name="Grafik 3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118837" y="2720523"/>
          <a:ext cx="974165" cy="245801"/>
        </a:xfrm>
        <a:prstGeom xmlns:a="http://schemas.openxmlformats.org/drawingml/2006/main" prst="rect">
          <a:avLst/>
        </a:prstGeom>
      </cdr:spPr>
    </cdr:pic>
  </cdr:relSizeAnchor>
</c:userShapes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95597</xdr:colOff>
      <xdr:row>69</xdr:row>
      <xdr:rowOff>93996</xdr:rowOff>
    </xdr:from>
    <xdr:to>
      <xdr:col>14</xdr:col>
      <xdr:colOff>260642</xdr:colOff>
      <xdr:row>95</xdr:row>
      <xdr:rowOff>76199</xdr:rowOff>
    </xdr:to>
    <xdr:graphicFrame macro="">
      <xdr:nvGraphicFramePr>
        <xdr:cNvPr id="2" name="Diagramm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214512</xdr:colOff>
      <xdr:row>97</xdr:row>
      <xdr:rowOff>28654</xdr:rowOff>
    </xdr:from>
    <xdr:to>
      <xdr:col>14</xdr:col>
      <xdr:colOff>186819</xdr:colOff>
      <xdr:row>130</xdr:row>
      <xdr:rowOff>108857</xdr:rowOff>
    </xdr:to>
    <xdr:graphicFrame macro="">
      <xdr:nvGraphicFramePr>
        <xdr:cNvPr id="3" name="Diagramm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15</xdr:col>
      <xdr:colOff>22412</xdr:colOff>
      <xdr:row>91</xdr:row>
      <xdr:rowOff>33617</xdr:rowOff>
    </xdr:from>
    <xdr:to>
      <xdr:col>18</xdr:col>
      <xdr:colOff>212912</xdr:colOff>
      <xdr:row>93</xdr:row>
      <xdr:rowOff>67236</xdr:rowOff>
    </xdr:to>
    <xdr:sp macro="[0]!Dia_Buttons.Dia_aus" textlink="">
      <xdr:nvSpPr>
        <xdr:cNvPr id="4" name="Abgerundetes Rechteck 3"/>
        <xdr:cNvSpPr/>
      </xdr:nvSpPr>
      <xdr:spPr>
        <a:xfrm>
          <a:off x="14317532" y="15479357"/>
          <a:ext cx="2545080" cy="368899"/>
        </a:xfrm>
        <a:prstGeom prst="roundRect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de-AT" sz="1100" b="1"/>
            <a:t>Diagramm</a:t>
          </a:r>
          <a:r>
            <a:rPr lang="de-AT" sz="1100" b="1" baseline="0"/>
            <a:t> ausblenden</a:t>
          </a:r>
          <a:endParaRPr lang="de-AT" sz="1100" b="1"/>
        </a:p>
      </xdr:txBody>
    </xdr:sp>
    <xdr:clientData/>
  </xdr:twoCellAnchor>
  <xdr:twoCellAnchor>
    <xdr:from>
      <xdr:col>15</xdr:col>
      <xdr:colOff>6724</xdr:colOff>
      <xdr:row>98</xdr:row>
      <xdr:rowOff>17930</xdr:rowOff>
    </xdr:from>
    <xdr:to>
      <xdr:col>18</xdr:col>
      <xdr:colOff>197224</xdr:colOff>
      <xdr:row>101</xdr:row>
      <xdr:rowOff>67236</xdr:rowOff>
    </xdr:to>
    <xdr:sp macro="[0]!Dia_mit_privat" textlink="">
      <xdr:nvSpPr>
        <xdr:cNvPr id="5" name="Abgerundetes Rechteck 4"/>
        <xdr:cNvSpPr/>
      </xdr:nvSpPr>
      <xdr:spPr>
        <a:xfrm>
          <a:off x="14301844" y="16637150"/>
          <a:ext cx="2545080" cy="552226"/>
        </a:xfrm>
        <a:prstGeom prst="roundRect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de-AT" sz="1100" b="1"/>
            <a:t>außerlandwirtschaftlicher</a:t>
          </a:r>
          <a:r>
            <a:rPr lang="de-AT" sz="1100" b="1" baseline="0"/>
            <a:t> Bereich  und Privatverbrauch anzeigen</a:t>
          </a:r>
          <a:endParaRPr lang="de-AT" sz="1100" b="1"/>
        </a:p>
      </xdr:txBody>
    </xdr:sp>
    <xdr:clientData/>
  </xdr:twoCellAnchor>
  <xdr:twoCellAnchor>
    <xdr:from>
      <xdr:col>15</xdr:col>
      <xdr:colOff>13449</xdr:colOff>
      <xdr:row>102</xdr:row>
      <xdr:rowOff>13446</xdr:rowOff>
    </xdr:from>
    <xdr:to>
      <xdr:col>18</xdr:col>
      <xdr:colOff>203949</xdr:colOff>
      <xdr:row>105</xdr:row>
      <xdr:rowOff>62752</xdr:rowOff>
    </xdr:to>
    <xdr:sp macro="[0]!Dia_mit_finanz" textlink="">
      <xdr:nvSpPr>
        <xdr:cNvPr id="6" name="Abgerundetes Rechteck 5"/>
        <xdr:cNvSpPr/>
      </xdr:nvSpPr>
      <xdr:spPr>
        <a:xfrm>
          <a:off x="14308569" y="17303226"/>
          <a:ext cx="2545080" cy="552226"/>
        </a:xfrm>
        <a:prstGeom prst="roundRect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de-AT" sz="1100" b="1"/>
            <a:t>alles</a:t>
          </a:r>
          <a:r>
            <a:rPr lang="de-AT" sz="1100" b="1" baseline="0"/>
            <a:t>  anzeigen</a:t>
          </a:r>
          <a:endParaRPr lang="de-AT" sz="1100" b="1"/>
        </a:p>
      </xdr:txBody>
    </xdr:sp>
    <xdr:clientData/>
  </xdr:twoCellAnchor>
  <xdr:twoCellAnchor>
    <xdr:from>
      <xdr:col>14</xdr:col>
      <xdr:colOff>526676</xdr:colOff>
      <xdr:row>51</xdr:row>
      <xdr:rowOff>56029</xdr:rowOff>
    </xdr:from>
    <xdr:to>
      <xdr:col>18</xdr:col>
      <xdr:colOff>324970</xdr:colOff>
      <xdr:row>56</xdr:row>
      <xdr:rowOff>145675</xdr:rowOff>
    </xdr:to>
    <xdr:sp macro="[0]!Dia_Buttons.Dia_ein" textlink="">
      <xdr:nvSpPr>
        <xdr:cNvPr id="7" name="Abgerundetes Rechteck 6"/>
        <xdr:cNvSpPr/>
      </xdr:nvSpPr>
      <xdr:spPr>
        <a:xfrm>
          <a:off x="14036936" y="8742829"/>
          <a:ext cx="2937734" cy="950706"/>
        </a:xfrm>
        <a:prstGeom prst="roundRect">
          <a:avLst/>
        </a:prstGeom>
      </xdr:spPr>
      <xdr:style>
        <a:lnRef idx="1">
          <a:schemeClr val="accent4"/>
        </a:lnRef>
        <a:fillRef idx="3">
          <a:schemeClr val="accent4"/>
        </a:fillRef>
        <a:effectRef idx="2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de-AT" sz="1400" b="1">
              <a:solidFill>
                <a:schemeClr val="lt1"/>
              </a:solidFill>
              <a:latin typeface="+mn-lt"/>
              <a:ea typeface="+mn-ea"/>
              <a:cs typeface="+mn-cs"/>
            </a:rPr>
            <a:t>Detail-Diagramm anzeigen </a:t>
          </a:r>
        </a:p>
      </xdr:txBody>
    </xdr:sp>
    <xdr:clientData/>
  </xdr:twoCellAnchor>
  <xdr:twoCellAnchor>
    <xdr:from>
      <xdr:col>15</xdr:col>
      <xdr:colOff>13447</xdr:colOff>
      <xdr:row>94</xdr:row>
      <xdr:rowOff>24652</xdr:rowOff>
    </xdr:from>
    <xdr:to>
      <xdr:col>18</xdr:col>
      <xdr:colOff>203947</xdr:colOff>
      <xdr:row>97</xdr:row>
      <xdr:rowOff>73957</xdr:rowOff>
    </xdr:to>
    <xdr:sp macro="[0]!Dia_ein" textlink="">
      <xdr:nvSpPr>
        <xdr:cNvPr id="8" name="Abgerundetes Rechteck 7"/>
        <xdr:cNvSpPr/>
      </xdr:nvSpPr>
      <xdr:spPr>
        <a:xfrm>
          <a:off x="14308567" y="15973312"/>
          <a:ext cx="2545080" cy="552225"/>
        </a:xfrm>
        <a:prstGeom prst="roundRect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de-AT" sz="1100" b="1"/>
            <a:t>nur betriebliche Zahlungen anzeigen</a:t>
          </a:r>
        </a:p>
      </xdr:txBody>
    </xdr:sp>
    <xdr:clientData/>
  </xdr:twoCellAnchor>
  <xdr:twoCellAnchor>
    <xdr:from>
      <xdr:col>14</xdr:col>
      <xdr:colOff>311683</xdr:colOff>
      <xdr:row>13</xdr:row>
      <xdr:rowOff>124224</xdr:rowOff>
    </xdr:from>
    <xdr:to>
      <xdr:col>20</xdr:col>
      <xdr:colOff>359229</xdr:colOff>
      <xdr:row>36</xdr:row>
      <xdr:rowOff>76200</xdr:rowOff>
    </xdr:to>
    <xdr:graphicFrame macro="">
      <xdr:nvGraphicFramePr>
        <xdr:cNvPr id="9" name="Diagramm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14</xdr:col>
      <xdr:colOff>554181</xdr:colOff>
      <xdr:row>59</xdr:row>
      <xdr:rowOff>121227</xdr:rowOff>
    </xdr:from>
    <xdr:to>
      <xdr:col>18</xdr:col>
      <xdr:colOff>311727</xdr:colOff>
      <xdr:row>65</xdr:row>
      <xdr:rowOff>34637</xdr:rowOff>
    </xdr:to>
    <xdr:sp macro="[0]!Dia_Drucken.Drucken_Active_Diagram" textlink="">
      <xdr:nvSpPr>
        <xdr:cNvPr id="10" name="Abgerundetes Rechteck 9"/>
        <xdr:cNvSpPr/>
      </xdr:nvSpPr>
      <xdr:spPr>
        <a:xfrm>
          <a:off x="14064441" y="10187247"/>
          <a:ext cx="2896986" cy="934490"/>
        </a:xfrm>
        <a:prstGeom prst="roundRect">
          <a:avLst/>
        </a:prstGeom>
      </xdr:spPr>
      <xdr:style>
        <a:lnRef idx="1">
          <a:schemeClr val="accent4"/>
        </a:lnRef>
        <a:fillRef idx="3">
          <a:schemeClr val="accent4"/>
        </a:fillRef>
        <a:effectRef idx="2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de-AT" sz="1400" b="1"/>
            <a:t>Diagramme</a:t>
          </a:r>
          <a:r>
            <a:rPr lang="de-AT" sz="1400" b="1" baseline="0"/>
            <a:t> drucken</a:t>
          </a:r>
          <a:endParaRPr lang="de-AT" sz="1400" b="1"/>
        </a:p>
      </xdr:txBody>
    </xdr:sp>
    <xdr:clientData/>
  </xdr:twoCellAnchor>
  <xdr:twoCellAnchor editAs="oneCell">
    <xdr:from>
      <xdr:col>14</xdr:col>
      <xdr:colOff>503464</xdr:colOff>
      <xdr:row>2</xdr:row>
      <xdr:rowOff>0</xdr:rowOff>
    </xdr:from>
    <xdr:to>
      <xdr:col>19</xdr:col>
      <xdr:colOff>153815</xdr:colOff>
      <xdr:row>6</xdr:row>
      <xdr:rowOff>66185</xdr:rowOff>
    </xdr:to>
    <xdr:pic>
      <xdr:nvPicPr>
        <xdr:cNvPr id="11" name="Grafik 10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13724" y="335280"/>
          <a:ext cx="3607308" cy="73674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67</xdr:row>
      <xdr:rowOff>31750</xdr:rowOff>
    </xdr:from>
    <xdr:to>
      <xdr:col>0</xdr:col>
      <xdr:colOff>1592674</xdr:colOff>
      <xdr:row>68</xdr:row>
      <xdr:rowOff>127000</xdr:rowOff>
    </xdr:to>
    <xdr:pic>
      <xdr:nvPicPr>
        <xdr:cNvPr id="12" name="Grafik 11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1454130"/>
          <a:ext cx="1592674" cy="262890"/>
        </a:xfrm>
        <a:prstGeom prst="rect">
          <a:avLst/>
        </a:prstGeom>
      </xdr:spPr>
    </xdr:pic>
    <xdr:clientData/>
  </xdr:twoCellAnchor>
  <xdr:twoCellAnchor>
    <xdr:from>
      <xdr:col>20</xdr:col>
      <xdr:colOff>685800</xdr:colOff>
      <xdr:row>14</xdr:row>
      <xdr:rowOff>54429</xdr:rowOff>
    </xdr:from>
    <xdr:to>
      <xdr:col>26</xdr:col>
      <xdr:colOff>609600</xdr:colOff>
      <xdr:row>36</xdr:row>
      <xdr:rowOff>74442</xdr:rowOff>
    </xdr:to>
    <xdr:graphicFrame macro="">
      <xdr:nvGraphicFramePr>
        <xdr:cNvPr id="13" name="Diagramm 1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14</xdr:col>
      <xdr:colOff>489856</xdr:colOff>
      <xdr:row>74</xdr:row>
      <xdr:rowOff>32658</xdr:rowOff>
    </xdr:from>
    <xdr:to>
      <xdr:col>18</xdr:col>
      <xdr:colOff>598715</xdr:colOff>
      <xdr:row>80</xdr:row>
      <xdr:rowOff>0</xdr:rowOff>
    </xdr:to>
    <xdr:sp macro="" textlink="">
      <xdr:nvSpPr>
        <xdr:cNvPr id="14" name="Textfeld 13"/>
        <xdr:cNvSpPr txBox="1"/>
      </xdr:nvSpPr>
      <xdr:spPr>
        <a:xfrm>
          <a:off x="14000116" y="12628518"/>
          <a:ext cx="3248299" cy="973182"/>
        </a:xfrm>
        <a:prstGeom prst="rect">
          <a:avLst/>
        </a:prstGeom>
        <a:solidFill>
          <a:srgbClr val="FF6F6F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de-DE" sz="1800">
              <a:latin typeface="Arial" panose="020B0604020202020204" pitchFamily="34" charset="0"/>
              <a:cs typeface="Arial" panose="020B0604020202020204" pitchFamily="34" charset="0"/>
            </a:rPr>
            <a:t>Bitte Beachten Sie die Funktionen der Buttons</a:t>
          </a:r>
        </a:p>
      </xdr:txBody>
    </xdr:sp>
    <xdr:clientData/>
  </xdr:twoCellAnchor>
</xdr:wsDr>
</file>

<file path=xl/drawings/drawing17.xml><?xml version="1.0" encoding="utf-8"?>
<c:userShapes xmlns:c="http://schemas.openxmlformats.org/drawingml/2006/chart">
  <cdr:relSizeAnchor xmlns:cdr="http://schemas.openxmlformats.org/drawingml/2006/chartDrawing">
    <cdr:from>
      <cdr:x>0.27493</cdr:x>
      <cdr:y>0.04869</cdr:y>
    </cdr:from>
    <cdr:to>
      <cdr:x>0.72618</cdr:x>
      <cdr:y>0.16654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3166933" y="205844"/>
          <a:ext cx="5197879" cy="49822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de-AT" sz="1800" b="1"/>
            <a:t>Ein</a:t>
          </a:r>
          <a:r>
            <a:rPr lang="de-AT" sz="1800" b="1" baseline="0"/>
            <a:t>- und Auszahlungen - Vorausplanung </a:t>
          </a:r>
          <a:endParaRPr lang="de-AT" sz="1800" b="1"/>
        </a:p>
      </cdr:txBody>
    </cdr:sp>
  </cdr:relSizeAnchor>
  <cdr:relSizeAnchor xmlns:cdr="http://schemas.openxmlformats.org/drawingml/2006/chartDrawing">
    <cdr:from>
      <cdr:x>0.02977</cdr:x>
      <cdr:y>0.86479</cdr:y>
    </cdr:from>
    <cdr:to>
      <cdr:x>0.18799</cdr:x>
      <cdr:y>0.98109</cdr:y>
    </cdr:to>
    <cdr:pic>
      <cdr:nvPicPr>
        <cdr:cNvPr id="3" name="Grafik 2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332271" y="3655997"/>
          <a:ext cx="1765604" cy="491688"/>
        </a:xfrm>
        <a:prstGeom xmlns:a="http://schemas.openxmlformats.org/drawingml/2006/main" prst="rect">
          <a:avLst/>
        </a:prstGeom>
      </cdr:spPr>
    </cdr:pic>
  </cdr:relSizeAnchor>
</c:userShapes>
</file>

<file path=xl/drawings/drawing18.xml><?xml version="1.0" encoding="utf-8"?>
<c:userShapes xmlns:c="http://schemas.openxmlformats.org/drawingml/2006/chart">
  <cdr:relSizeAnchor xmlns:cdr="http://schemas.openxmlformats.org/drawingml/2006/chartDrawing">
    <cdr:from>
      <cdr:x>0.18079</cdr:x>
      <cdr:y>0.03694</cdr:y>
    </cdr:from>
    <cdr:to>
      <cdr:x>0.75591</cdr:x>
      <cdr:y>0.1325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1982703" y="172355"/>
          <a:ext cx="6307250" cy="44586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de-AT" sz="1800" b="1"/>
            <a:t>Ein</a:t>
          </a:r>
          <a:r>
            <a:rPr lang="de-AT" sz="1800" b="1" baseline="0"/>
            <a:t>- und Auszahlungen nach Bereichen - Vorausplanung</a:t>
          </a:r>
        </a:p>
        <a:p xmlns:a="http://schemas.openxmlformats.org/drawingml/2006/main">
          <a:r>
            <a:rPr lang="de-AT" sz="1800" b="1" baseline="0"/>
            <a:t>    </a:t>
          </a:r>
          <a:endParaRPr lang="de-AT" sz="1800" b="1"/>
        </a:p>
      </cdr:txBody>
    </cdr:sp>
  </cdr:relSizeAnchor>
  <cdr:relSizeAnchor xmlns:cdr="http://schemas.openxmlformats.org/drawingml/2006/chartDrawing">
    <cdr:from>
      <cdr:x>0.04496</cdr:x>
      <cdr:y>0.87929</cdr:y>
    </cdr:from>
    <cdr:to>
      <cdr:x>0.22288</cdr:x>
      <cdr:y>0.97727</cdr:y>
    </cdr:to>
    <cdr:pic>
      <cdr:nvPicPr>
        <cdr:cNvPr id="3" name="Grafik 2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493060" y="4664925"/>
          <a:ext cx="1951290" cy="519820"/>
        </a:xfrm>
        <a:prstGeom xmlns:a="http://schemas.openxmlformats.org/drawingml/2006/main" prst="rect">
          <a:avLst/>
        </a:prstGeom>
      </cdr:spPr>
    </cdr:pic>
  </cdr:relSizeAnchor>
</c:userShapes>
</file>

<file path=xl/drawings/drawing19.xml><?xml version="1.0" encoding="utf-8"?>
<c:userShapes xmlns:c="http://schemas.openxmlformats.org/drawingml/2006/chart">
  <cdr:relSizeAnchor xmlns:cdr="http://schemas.openxmlformats.org/drawingml/2006/chartDrawing">
    <cdr:from>
      <cdr:x>0.08288</cdr:x>
      <cdr:y>0.30125</cdr:y>
    </cdr:from>
    <cdr:to>
      <cdr:x>0.16195</cdr:x>
      <cdr:y>0.55934</cdr:y>
    </cdr:to>
    <cdr:sp macro="" textlink="">
      <cdr:nvSpPr>
        <cdr:cNvPr id="2" name="Textfeld 1"/>
        <cdr:cNvSpPr txBox="1"/>
      </cdr:nvSpPr>
      <cdr:spPr>
        <a:xfrm xmlns:a="http://schemas.openxmlformats.org/drawingml/2006/main" rot="16200000">
          <a:off x="189547" y="1017083"/>
          <a:ext cx="716131" cy="35372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de-AT" sz="1100" b="1"/>
            <a:t>€ / Jahr</a:t>
          </a:r>
        </a:p>
      </cdr:txBody>
    </cdr:sp>
  </cdr:relSizeAnchor>
  <cdr:relSizeAnchor xmlns:cdr="http://schemas.openxmlformats.org/drawingml/2006/chartDrawing">
    <cdr:from>
      <cdr:x>0.02975</cdr:x>
      <cdr:y>0.00654</cdr:y>
    </cdr:from>
    <cdr:to>
      <cdr:x>0.99163</cdr:x>
      <cdr:y>0.14777</cdr:y>
    </cdr:to>
    <cdr:sp macro="" textlink="">
      <cdr:nvSpPr>
        <cdr:cNvPr id="3" name="Textfeld 1"/>
        <cdr:cNvSpPr txBox="1"/>
      </cdr:nvSpPr>
      <cdr:spPr>
        <a:xfrm xmlns:a="http://schemas.openxmlformats.org/drawingml/2006/main">
          <a:off x="129188" y="18147"/>
          <a:ext cx="4177393" cy="39187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de-AT" sz="1800" b="1"/>
            <a:t>Ein</a:t>
          </a:r>
          <a:r>
            <a:rPr lang="de-AT" sz="1800" b="1" baseline="0"/>
            <a:t>- und Auszahlungen (betrieblich) </a:t>
          </a:r>
          <a:endParaRPr lang="de-AT" sz="1800" b="1"/>
        </a:p>
      </cdr:txBody>
    </cdr:sp>
  </cdr:relSizeAnchor>
  <cdr:relSizeAnchor xmlns:cdr="http://schemas.openxmlformats.org/drawingml/2006/chartDrawing">
    <cdr:from>
      <cdr:x>0.02736</cdr:x>
      <cdr:y>0.88674</cdr:y>
    </cdr:from>
    <cdr:to>
      <cdr:x>0.25167</cdr:x>
      <cdr:y>0.96686</cdr:y>
    </cdr:to>
    <cdr:pic>
      <cdr:nvPicPr>
        <cdr:cNvPr id="4" name="Grafik 3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118837" y="2720523"/>
          <a:ext cx="974165" cy="245801"/>
        </a:xfrm>
        <a:prstGeom xmlns:a="http://schemas.openxmlformats.org/drawingml/2006/main" prst="rect">
          <a:avLst/>
        </a:prstGeom>
      </cdr:spPr>
    </cdr:pic>
  </cdr:relSizeAnchor>
</c:userShapes>
</file>

<file path=xl/drawings/drawing20.xml><?xml version="1.0" encoding="utf-8"?>
<c:userShapes xmlns:c="http://schemas.openxmlformats.org/drawingml/2006/chart">
  <cdr:relSizeAnchor xmlns:cdr="http://schemas.openxmlformats.org/drawingml/2006/chartDrawing">
    <cdr:from>
      <cdr:x>0.08288</cdr:x>
      <cdr:y>0.30125</cdr:y>
    </cdr:from>
    <cdr:to>
      <cdr:x>0.16195</cdr:x>
      <cdr:y>0.55934</cdr:y>
    </cdr:to>
    <cdr:sp macro="" textlink="">
      <cdr:nvSpPr>
        <cdr:cNvPr id="2" name="Textfeld 1"/>
        <cdr:cNvSpPr txBox="1"/>
      </cdr:nvSpPr>
      <cdr:spPr>
        <a:xfrm xmlns:a="http://schemas.openxmlformats.org/drawingml/2006/main" rot="16200000">
          <a:off x="189547" y="1017083"/>
          <a:ext cx="716131" cy="35372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de-AT" sz="1100" b="1"/>
            <a:t>€ / Jahr</a:t>
          </a:r>
        </a:p>
      </cdr:txBody>
    </cdr:sp>
  </cdr:relSizeAnchor>
  <cdr:relSizeAnchor xmlns:cdr="http://schemas.openxmlformats.org/drawingml/2006/chartDrawing">
    <cdr:from>
      <cdr:x>0.02975</cdr:x>
      <cdr:y>0.00654</cdr:y>
    </cdr:from>
    <cdr:to>
      <cdr:x>0.99163</cdr:x>
      <cdr:y>0.14777</cdr:y>
    </cdr:to>
    <cdr:sp macro="" textlink="">
      <cdr:nvSpPr>
        <cdr:cNvPr id="3" name="Textfeld 1"/>
        <cdr:cNvSpPr txBox="1"/>
      </cdr:nvSpPr>
      <cdr:spPr>
        <a:xfrm xmlns:a="http://schemas.openxmlformats.org/drawingml/2006/main">
          <a:off x="129188" y="18147"/>
          <a:ext cx="4177393" cy="39187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de-AT" sz="1800" b="1"/>
            <a:t>Ein</a:t>
          </a:r>
          <a:r>
            <a:rPr lang="de-AT" sz="1800" b="1" baseline="0"/>
            <a:t>- und Auszahlungen</a:t>
          </a:r>
          <a:endParaRPr lang="de-AT" sz="1800" b="1"/>
        </a:p>
      </cdr:txBody>
    </cdr:sp>
  </cdr:relSizeAnchor>
  <cdr:relSizeAnchor xmlns:cdr="http://schemas.openxmlformats.org/drawingml/2006/chartDrawing">
    <cdr:from>
      <cdr:x>0.02736</cdr:x>
      <cdr:y>0.88674</cdr:y>
    </cdr:from>
    <cdr:to>
      <cdr:x>0.25167</cdr:x>
      <cdr:y>0.96686</cdr:y>
    </cdr:to>
    <cdr:pic>
      <cdr:nvPicPr>
        <cdr:cNvPr id="4" name="Grafik 3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118837" y="2720523"/>
          <a:ext cx="974165" cy="245801"/>
        </a:xfrm>
        <a:prstGeom xmlns:a="http://schemas.openxmlformats.org/drawingml/2006/main" prst="rect">
          <a:avLst/>
        </a:prstGeom>
      </cdr:spPr>
    </cdr:pic>
  </cdr:relSizeAnchor>
</c:userShape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Beschreibung">
    <tabColor theme="0"/>
  </sheetPr>
  <dimension ref="A1:C19"/>
  <sheetViews>
    <sheetView workbookViewId="0">
      <selection activeCell="B19" sqref="B19"/>
    </sheetView>
  </sheetViews>
  <sheetFormatPr baseColWidth="10" defaultRowHeight="15" x14ac:dyDescent="0.25"/>
  <cols>
    <col min="1" max="1" width="36.28515625" customWidth="1"/>
  </cols>
  <sheetData>
    <row r="1" spans="1:3" x14ac:dyDescent="0.25">
      <c r="A1" s="1" t="s">
        <v>46</v>
      </c>
      <c r="B1" s="1" t="s">
        <v>49</v>
      </c>
    </row>
    <row r="2" spans="1:3" x14ac:dyDescent="0.25">
      <c r="A2" s="13" t="s">
        <v>55</v>
      </c>
      <c r="B2" s="13"/>
      <c r="C2" s="13"/>
    </row>
    <row r="3" spans="1:3" x14ac:dyDescent="0.25">
      <c r="A3" t="s">
        <v>47</v>
      </c>
      <c r="B3" s="14" t="s">
        <v>87</v>
      </c>
    </row>
    <row r="4" spans="1:3" x14ac:dyDescent="0.25">
      <c r="A4" t="s">
        <v>79</v>
      </c>
      <c r="B4" s="14" t="s">
        <v>57</v>
      </c>
    </row>
    <row r="5" spans="1:3" x14ac:dyDescent="0.25">
      <c r="A5" t="s">
        <v>48</v>
      </c>
      <c r="B5" s="14" t="s">
        <v>53</v>
      </c>
    </row>
    <row r="6" spans="1:3" x14ac:dyDescent="0.25">
      <c r="B6" s="14" t="s">
        <v>58</v>
      </c>
    </row>
    <row r="7" spans="1:3" x14ac:dyDescent="0.25">
      <c r="A7" t="s">
        <v>54</v>
      </c>
      <c r="B7" s="14" t="s">
        <v>98</v>
      </c>
    </row>
    <row r="8" spans="1:3" x14ac:dyDescent="0.25">
      <c r="A8" t="s">
        <v>80</v>
      </c>
      <c r="B8" s="30" t="s">
        <v>91</v>
      </c>
    </row>
    <row r="9" spans="1:3" x14ac:dyDescent="0.25">
      <c r="A9" s="13" t="s">
        <v>56</v>
      </c>
      <c r="B9" s="13"/>
      <c r="C9" s="13"/>
    </row>
    <row r="10" spans="1:3" x14ac:dyDescent="0.25">
      <c r="A10" t="s">
        <v>81</v>
      </c>
      <c r="B10" s="14" t="s">
        <v>90</v>
      </c>
    </row>
    <row r="11" spans="1:3" x14ac:dyDescent="0.25">
      <c r="A11" s="13" t="s">
        <v>82</v>
      </c>
      <c r="B11" s="13"/>
      <c r="C11" s="13"/>
    </row>
    <row r="12" spans="1:3" x14ac:dyDescent="0.25">
      <c r="A12" t="s">
        <v>83</v>
      </c>
      <c r="B12" s="14" t="s">
        <v>92</v>
      </c>
    </row>
    <row r="13" spans="1:3" x14ac:dyDescent="0.25">
      <c r="A13" t="s">
        <v>84</v>
      </c>
      <c r="B13" s="14" t="s">
        <v>93</v>
      </c>
    </row>
    <row r="15" spans="1:3" x14ac:dyDescent="0.25">
      <c r="A15" t="s">
        <v>99</v>
      </c>
      <c r="B15" s="14" t="s">
        <v>100</v>
      </c>
    </row>
    <row r="17" spans="1:2" x14ac:dyDescent="0.25">
      <c r="A17" t="s">
        <v>85</v>
      </c>
      <c r="B17" t="s">
        <v>50</v>
      </c>
    </row>
    <row r="18" spans="1:2" x14ac:dyDescent="0.25">
      <c r="A18" t="s">
        <v>86</v>
      </c>
      <c r="B18" t="s">
        <v>96</v>
      </c>
    </row>
    <row r="19" spans="1:2" x14ac:dyDescent="0.25">
      <c r="A19" t="s">
        <v>106</v>
      </c>
      <c r="B19" t="s">
        <v>107</v>
      </c>
    </row>
  </sheetData>
  <sheetProtection sheet="1" objects="1" scenarios="1" selectLockedCells="1" selectUnlockedCells="1"/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Vorausplanung">
    <tabColor rgb="FF0070C0"/>
    <pageSetUpPr fitToPage="1"/>
  </sheetPr>
  <dimension ref="A1:AK140"/>
  <sheetViews>
    <sheetView showGridLines="0" tabSelected="1" zoomScale="70" zoomScaleNormal="7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G15" sqref="G15"/>
    </sheetView>
  </sheetViews>
  <sheetFormatPr baseColWidth="10" defaultColWidth="11.42578125" defaultRowHeight="12.75" outlineLevelRow="4" x14ac:dyDescent="0.2"/>
  <cols>
    <col min="1" max="1" width="31.85546875" style="2" bestFit="1" customWidth="1"/>
    <col min="2" max="13" width="12.7109375" style="2" customWidth="1"/>
    <col min="14" max="14" width="13.140625" style="2" bestFit="1" customWidth="1"/>
    <col min="15" max="16" width="11.42578125" style="2"/>
    <col min="17" max="17" width="16.28515625" style="2" customWidth="1"/>
    <col min="18" max="24" width="11.42578125" style="2"/>
    <col min="25" max="25" width="11.7109375" style="2" customWidth="1"/>
    <col min="26" max="16384" width="11.42578125" style="2"/>
  </cols>
  <sheetData>
    <row r="1" spans="1:26" x14ac:dyDescent="0.2">
      <c r="A1" s="11" t="s">
        <v>59</v>
      </c>
      <c r="B1" s="11" t="s">
        <v>0</v>
      </c>
      <c r="C1" s="11" t="s">
        <v>33</v>
      </c>
      <c r="D1" s="11" t="s">
        <v>34</v>
      </c>
      <c r="E1" s="11" t="s">
        <v>35</v>
      </c>
      <c r="F1" s="11" t="s">
        <v>36</v>
      </c>
      <c r="G1" s="11" t="s">
        <v>37</v>
      </c>
      <c r="H1" s="11" t="s">
        <v>38</v>
      </c>
      <c r="I1" s="11" t="s">
        <v>39</v>
      </c>
      <c r="J1" s="11" t="s">
        <v>40</v>
      </c>
      <c r="K1" s="11" t="s">
        <v>41</v>
      </c>
      <c r="L1" s="11" t="s">
        <v>42</v>
      </c>
      <c r="M1" s="11" t="s">
        <v>43</v>
      </c>
      <c r="N1" s="4" t="s">
        <v>51</v>
      </c>
    </row>
    <row r="2" spans="1:26" x14ac:dyDescent="0.2">
      <c r="A2" s="49">
        <v>2021</v>
      </c>
      <c r="B2" s="12"/>
      <c r="C2" s="12"/>
      <c r="D2" s="12"/>
      <c r="E2" s="12"/>
      <c r="F2" s="12"/>
      <c r="G2" s="11" t="s">
        <v>30</v>
      </c>
      <c r="H2" s="11"/>
      <c r="I2" s="11"/>
      <c r="J2" s="11"/>
      <c r="K2" s="11"/>
      <c r="L2" s="11"/>
      <c r="M2" s="11"/>
      <c r="N2" s="4" t="s">
        <v>30</v>
      </c>
    </row>
    <row r="3" spans="1:26" x14ac:dyDescent="0.2">
      <c r="A3" s="8" t="s">
        <v>1</v>
      </c>
      <c r="B3" s="15"/>
      <c r="C3" s="16"/>
      <c r="D3" s="15"/>
      <c r="E3" s="16"/>
      <c r="F3" s="15"/>
      <c r="G3" s="16"/>
      <c r="H3" s="15"/>
      <c r="I3" s="16"/>
      <c r="J3" s="15"/>
      <c r="K3" s="16"/>
      <c r="L3" s="15"/>
      <c r="M3" s="16"/>
      <c r="N3" s="16"/>
    </row>
    <row r="4" spans="1:26" x14ac:dyDescent="0.2">
      <c r="A4" s="6" t="s">
        <v>32</v>
      </c>
      <c r="B4" s="51"/>
      <c r="C4" s="50">
        <f>+B67</f>
        <v>0</v>
      </c>
      <c r="D4" s="50">
        <f>+C67</f>
        <v>0</v>
      </c>
      <c r="E4" s="50">
        <f t="shared" ref="E4:M4" si="0">+D67</f>
        <v>0</v>
      </c>
      <c r="F4" s="50">
        <f t="shared" si="0"/>
        <v>0</v>
      </c>
      <c r="G4" s="50">
        <f t="shared" si="0"/>
        <v>0</v>
      </c>
      <c r="H4" s="50">
        <f t="shared" si="0"/>
        <v>0</v>
      </c>
      <c r="I4" s="50">
        <f t="shared" si="0"/>
        <v>0</v>
      </c>
      <c r="J4" s="50">
        <f t="shared" si="0"/>
        <v>0</v>
      </c>
      <c r="K4" s="50">
        <f t="shared" si="0"/>
        <v>0</v>
      </c>
      <c r="L4" s="50">
        <f t="shared" si="0"/>
        <v>0</v>
      </c>
      <c r="M4" s="50">
        <f t="shared" si="0"/>
        <v>0</v>
      </c>
      <c r="N4" s="18"/>
    </row>
    <row r="5" spans="1:26" x14ac:dyDescent="0.2">
      <c r="A5" s="8" t="s">
        <v>29</v>
      </c>
      <c r="B5" s="15"/>
      <c r="C5" s="16"/>
      <c r="D5" s="15"/>
      <c r="E5" s="16"/>
      <c r="F5" s="15"/>
      <c r="G5" s="16"/>
      <c r="H5" s="15"/>
      <c r="I5" s="16"/>
      <c r="J5" s="15"/>
      <c r="K5" s="16"/>
      <c r="L5" s="15"/>
      <c r="M5" s="16"/>
      <c r="N5" s="16"/>
    </row>
    <row r="6" spans="1:26" x14ac:dyDescent="0.2">
      <c r="A6" s="52" t="s">
        <v>2</v>
      </c>
      <c r="B6" s="38"/>
      <c r="C6" s="39"/>
      <c r="D6" s="38"/>
      <c r="E6" s="39"/>
      <c r="F6" s="38"/>
      <c r="G6" s="39"/>
      <c r="H6" s="38"/>
      <c r="I6" s="39"/>
      <c r="J6" s="38"/>
      <c r="K6" s="39"/>
      <c r="L6" s="38"/>
      <c r="M6" s="39"/>
      <c r="N6" s="31">
        <f>SUM(B6:M6)</f>
        <v>0</v>
      </c>
    </row>
    <row r="7" spans="1:26" ht="15.75" x14ac:dyDescent="0.25">
      <c r="A7" s="52" t="s">
        <v>14</v>
      </c>
      <c r="B7" s="40"/>
      <c r="C7" s="41"/>
      <c r="D7" s="40"/>
      <c r="E7" s="41"/>
      <c r="F7" s="40"/>
      <c r="G7" s="41"/>
      <c r="H7" s="40"/>
      <c r="I7" s="41"/>
      <c r="J7" s="40"/>
      <c r="K7" s="41"/>
      <c r="L7" s="40"/>
      <c r="M7" s="41"/>
      <c r="N7" s="35">
        <f t="shared" ref="N7:N29" si="1">SUM(B7:M7)</f>
        <v>0</v>
      </c>
      <c r="W7" s="102" t="s">
        <v>105</v>
      </c>
      <c r="X7" s="102"/>
      <c r="Y7" s="102"/>
      <c r="Z7" s="102"/>
    </row>
    <row r="8" spans="1:26" x14ac:dyDescent="0.2">
      <c r="A8" s="52" t="s">
        <v>71</v>
      </c>
      <c r="B8" s="40"/>
      <c r="C8" s="41"/>
      <c r="D8" s="40"/>
      <c r="E8" s="41"/>
      <c r="F8" s="40"/>
      <c r="G8" s="41"/>
      <c r="H8" s="40"/>
      <c r="I8" s="41"/>
      <c r="J8" s="40"/>
      <c r="K8" s="41"/>
      <c r="L8" s="40"/>
      <c r="M8" s="41"/>
      <c r="N8" s="35">
        <f t="shared" si="1"/>
        <v>0</v>
      </c>
    </row>
    <row r="9" spans="1:26" x14ac:dyDescent="0.2">
      <c r="A9" s="52" t="s">
        <v>3</v>
      </c>
      <c r="B9" s="40"/>
      <c r="C9" s="41"/>
      <c r="D9" s="40"/>
      <c r="E9" s="41"/>
      <c r="F9" s="40"/>
      <c r="G9" s="41"/>
      <c r="H9" s="40"/>
      <c r="I9" s="41"/>
      <c r="J9" s="40"/>
      <c r="K9" s="41"/>
      <c r="L9" s="40"/>
      <c r="M9" s="41"/>
      <c r="N9" s="35">
        <f t="shared" si="1"/>
        <v>0</v>
      </c>
      <c r="R9" s="2" t="s">
        <v>77</v>
      </c>
      <c r="S9" s="2" t="s">
        <v>78</v>
      </c>
      <c r="Y9" s="2" t="s">
        <v>77</v>
      </c>
      <c r="Z9" s="2" t="s">
        <v>78</v>
      </c>
    </row>
    <row r="10" spans="1:26" x14ac:dyDescent="0.2">
      <c r="A10" s="52" t="s">
        <v>66</v>
      </c>
      <c r="B10" s="40"/>
      <c r="C10" s="41"/>
      <c r="D10" s="40"/>
      <c r="E10" s="41"/>
      <c r="F10" s="40"/>
      <c r="G10" s="41"/>
      <c r="H10" s="40"/>
      <c r="I10" s="41"/>
      <c r="J10" s="40"/>
      <c r="K10" s="41"/>
      <c r="L10" s="40"/>
      <c r="M10" s="41"/>
      <c r="N10" s="35">
        <f t="shared" si="1"/>
        <v>0</v>
      </c>
      <c r="P10" s="104" t="str">
        <f>A123</f>
        <v>betriebliche Einzahlungen 2021</v>
      </c>
      <c r="Q10" s="104"/>
      <c r="R10" s="24">
        <f>SUM(N6:N19)</f>
        <v>0</v>
      </c>
      <c r="W10" s="100" t="str">
        <f>"Einzahlungen "&amp;A2</f>
        <v>Einzahlungen 2021</v>
      </c>
      <c r="X10" s="57"/>
      <c r="Y10" s="24">
        <f>N31</f>
        <v>0</v>
      </c>
    </row>
    <row r="11" spans="1:26" x14ac:dyDescent="0.2">
      <c r="A11" s="52" t="s">
        <v>4</v>
      </c>
      <c r="B11" s="40"/>
      <c r="C11" s="41"/>
      <c r="D11" s="40"/>
      <c r="E11" s="41"/>
      <c r="F11" s="40"/>
      <c r="G11" s="41"/>
      <c r="H11" s="40"/>
      <c r="I11" s="41"/>
      <c r="J11" s="40"/>
      <c r="K11" s="41"/>
      <c r="L11" s="40"/>
      <c r="M11" s="41"/>
      <c r="N11" s="35">
        <f t="shared" si="1"/>
        <v>0</v>
      </c>
      <c r="P11" s="103" t="str">
        <f>A129</f>
        <v>betriebliche Auszahlungen 2021</v>
      </c>
      <c r="Q11" s="103"/>
      <c r="S11" s="24">
        <f>SUM(N47+N62+N53)</f>
        <v>0</v>
      </c>
      <c r="W11" s="101" t="str">
        <f>"Auszahlungen "&amp;A2</f>
        <v>Auszahlungen 2021</v>
      </c>
      <c r="X11" s="56"/>
      <c r="Z11" s="24">
        <f>N64</f>
        <v>0</v>
      </c>
    </row>
    <row r="12" spans="1:26" ht="15.75" customHeight="1" thickBot="1" x14ac:dyDescent="0.25">
      <c r="A12" s="52" t="s">
        <v>5</v>
      </c>
      <c r="B12" s="40"/>
      <c r="C12" s="41"/>
      <c r="D12" s="40"/>
      <c r="E12" s="41"/>
      <c r="F12" s="40"/>
      <c r="G12" s="41"/>
      <c r="H12" s="40"/>
      <c r="I12" s="41"/>
      <c r="J12" s="40"/>
      <c r="K12" s="41"/>
      <c r="L12" s="40"/>
      <c r="M12" s="41"/>
      <c r="N12" s="35">
        <f t="shared" si="1"/>
        <v>0</v>
      </c>
      <c r="P12" s="105" t="s">
        <v>74</v>
      </c>
      <c r="Q12" s="105"/>
      <c r="R12" s="27"/>
      <c r="S12" s="28">
        <f>R10-S11</f>
        <v>0</v>
      </c>
      <c r="W12" s="74" t="s">
        <v>74</v>
      </c>
      <c r="X12" s="74"/>
      <c r="Y12" s="27"/>
      <c r="Z12" s="28">
        <f>Y10-Z11</f>
        <v>0</v>
      </c>
    </row>
    <row r="13" spans="1:26" ht="13.5" thickTop="1" x14ac:dyDescent="0.2">
      <c r="A13" s="52" t="s">
        <v>6</v>
      </c>
      <c r="B13" s="40"/>
      <c r="C13" s="41"/>
      <c r="D13" s="40"/>
      <c r="E13" s="41"/>
      <c r="F13" s="40"/>
      <c r="G13" s="41"/>
      <c r="H13" s="40"/>
      <c r="I13" s="41"/>
      <c r="J13" s="40"/>
      <c r="K13" s="41"/>
      <c r="L13" s="40"/>
      <c r="M13" s="41"/>
      <c r="N13" s="35">
        <f t="shared" si="1"/>
        <v>0</v>
      </c>
    </row>
    <row r="14" spans="1:26" x14ac:dyDescent="0.2">
      <c r="A14" s="52" t="s">
        <v>7</v>
      </c>
      <c r="B14" s="40"/>
      <c r="C14" s="41"/>
      <c r="D14" s="40"/>
      <c r="E14" s="41"/>
      <c r="F14" s="40"/>
      <c r="G14" s="41"/>
      <c r="H14" s="40"/>
      <c r="I14" s="41"/>
      <c r="J14" s="40"/>
      <c r="K14" s="41"/>
      <c r="L14" s="40"/>
      <c r="M14" s="41"/>
      <c r="N14" s="35">
        <f t="shared" si="1"/>
        <v>0</v>
      </c>
    </row>
    <row r="15" spans="1:26" x14ac:dyDescent="0.2">
      <c r="A15" s="52" t="s">
        <v>8</v>
      </c>
      <c r="B15" s="40"/>
      <c r="C15" s="41"/>
      <c r="D15" s="40"/>
      <c r="E15" s="41"/>
      <c r="F15" s="40"/>
      <c r="G15" s="41"/>
      <c r="H15" s="40"/>
      <c r="I15" s="41"/>
      <c r="J15" s="40"/>
      <c r="K15" s="41"/>
      <c r="L15" s="40"/>
      <c r="M15" s="41"/>
      <c r="N15" s="35">
        <f t="shared" si="1"/>
        <v>0</v>
      </c>
    </row>
    <row r="16" spans="1:26" x14ac:dyDescent="0.2">
      <c r="A16" s="52" t="s">
        <v>65</v>
      </c>
      <c r="B16" s="40"/>
      <c r="C16" s="41"/>
      <c r="D16" s="40"/>
      <c r="E16" s="41"/>
      <c r="F16" s="40"/>
      <c r="G16" s="41"/>
      <c r="H16" s="40"/>
      <c r="I16" s="41"/>
      <c r="J16" s="40"/>
      <c r="K16" s="41"/>
      <c r="L16" s="40"/>
      <c r="M16" s="41"/>
      <c r="N16" s="35">
        <f t="shared" si="1"/>
        <v>0</v>
      </c>
    </row>
    <row r="17" spans="1:14" x14ac:dyDescent="0.2">
      <c r="A17" s="52" t="s">
        <v>9</v>
      </c>
      <c r="B17" s="40"/>
      <c r="C17" s="41"/>
      <c r="D17" s="40"/>
      <c r="E17" s="41"/>
      <c r="F17" s="40"/>
      <c r="G17" s="41"/>
      <c r="H17" s="40"/>
      <c r="I17" s="41"/>
      <c r="J17" s="40"/>
      <c r="K17" s="41"/>
      <c r="L17" s="40"/>
      <c r="M17" s="41"/>
      <c r="N17" s="35">
        <f t="shared" si="1"/>
        <v>0</v>
      </c>
    </row>
    <row r="18" spans="1:14" x14ac:dyDescent="0.2">
      <c r="A18" s="52" t="s">
        <v>10</v>
      </c>
      <c r="B18" s="40"/>
      <c r="C18" s="41"/>
      <c r="D18" s="40"/>
      <c r="E18" s="41"/>
      <c r="F18" s="40"/>
      <c r="G18" s="41"/>
      <c r="H18" s="40"/>
      <c r="I18" s="41"/>
      <c r="J18" s="40"/>
      <c r="K18" s="41"/>
      <c r="L18" s="40"/>
      <c r="M18" s="41"/>
      <c r="N18" s="35">
        <f t="shared" si="1"/>
        <v>0</v>
      </c>
    </row>
    <row r="19" spans="1:14" ht="13.5" thickBot="1" x14ac:dyDescent="0.25">
      <c r="A19" s="52" t="s">
        <v>23</v>
      </c>
      <c r="B19" s="63"/>
      <c r="C19" s="64"/>
      <c r="D19" s="63"/>
      <c r="E19" s="64"/>
      <c r="F19" s="63"/>
      <c r="G19" s="64"/>
      <c r="H19" s="63"/>
      <c r="I19" s="64"/>
      <c r="J19" s="63"/>
      <c r="K19" s="64"/>
      <c r="L19" s="63"/>
      <c r="M19" s="64"/>
      <c r="N19" s="65">
        <f t="shared" si="1"/>
        <v>0</v>
      </c>
    </row>
    <row r="20" spans="1:14" ht="13.5" thickBot="1" x14ac:dyDescent="0.25">
      <c r="A20" s="83" t="s">
        <v>101</v>
      </c>
      <c r="B20" s="79">
        <f t="shared" ref="B20" si="2">SUM(B6:B19)</f>
        <v>0</v>
      </c>
      <c r="C20" s="79">
        <f t="shared" ref="C20" si="3">SUM(C6:C19)</f>
        <v>0</v>
      </c>
      <c r="D20" s="79">
        <f t="shared" ref="D20" si="4">SUM(D6:D19)</f>
        <v>0</v>
      </c>
      <c r="E20" s="79">
        <f t="shared" ref="E20" si="5">SUM(E6:E19)</f>
        <v>0</v>
      </c>
      <c r="F20" s="79">
        <f t="shared" ref="F20" si="6">SUM(F6:F19)</f>
        <v>0</v>
      </c>
      <c r="G20" s="79">
        <f t="shared" ref="G20" si="7">SUM(G6:G19)</f>
        <v>0</v>
      </c>
      <c r="H20" s="79">
        <f t="shared" ref="H20" si="8">SUM(H6:H19)</f>
        <v>0</v>
      </c>
      <c r="I20" s="79">
        <f t="shared" ref="I20" si="9">SUM(I6:I19)</f>
        <v>0</v>
      </c>
      <c r="J20" s="79">
        <f t="shared" ref="J20" si="10">SUM(J6:J19)</f>
        <v>0</v>
      </c>
      <c r="K20" s="79">
        <f t="shared" ref="K20" si="11">SUM(K6:K19)</f>
        <v>0</v>
      </c>
      <c r="L20" s="79">
        <f t="shared" ref="L20" si="12">SUM(L6:L19)</f>
        <v>0</v>
      </c>
      <c r="M20" s="79">
        <f t="shared" ref="M20" si="13">SUM(M6:M19)</f>
        <v>0</v>
      </c>
      <c r="N20" s="80">
        <f t="shared" ref="N20" si="14">SUM(N6:N19)</f>
        <v>0</v>
      </c>
    </row>
    <row r="21" spans="1:14" ht="13.5" thickBot="1" x14ac:dyDescent="0.25">
      <c r="A21" s="84" t="s">
        <v>11</v>
      </c>
      <c r="B21" s="79"/>
      <c r="C21" s="79"/>
      <c r="D21" s="79"/>
      <c r="E21" s="79"/>
      <c r="F21" s="79"/>
      <c r="G21" s="79"/>
      <c r="H21" s="79"/>
      <c r="I21" s="79"/>
      <c r="J21" s="79"/>
      <c r="K21" s="79"/>
      <c r="L21" s="79"/>
      <c r="M21" s="79"/>
      <c r="N21" s="80"/>
    </row>
    <row r="22" spans="1:14" x14ac:dyDescent="0.2">
      <c r="A22" s="52" t="s">
        <v>67</v>
      </c>
      <c r="B22" s="66"/>
      <c r="C22" s="70"/>
      <c r="D22" s="66"/>
      <c r="E22" s="70"/>
      <c r="F22" s="66"/>
      <c r="G22" s="70"/>
      <c r="H22" s="66"/>
      <c r="I22" s="70"/>
      <c r="J22" s="66"/>
      <c r="K22" s="70"/>
      <c r="L22" s="66"/>
      <c r="M22" s="70"/>
      <c r="N22" s="68">
        <f t="shared" si="1"/>
        <v>0</v>
      </c>
    </row>
    <row r="23" spans="1:14" x14ac:dyDescent="0.2">
      <c r="A23" s="52" t="s">
        <v>68</v>
      </c>
      <c r="B23" s="40"/>
      <c r="C23" s="41"/>
      <c r="D23" s="40"/>
      <c r="E23" s="41"/>
      <c r="F23" s="40"/>
      <c r="G23" s="41"/>
      <c r="H23" s="40"/>
      <c r="I23" s="41"/>
      <c r="J23" s="40"/>
      <c r="K23" s="41"/>
      <c r="L23" s="40"/>
      <c r="M23" s="41"/>
      <c r="N23" s="35">
        <f t="shared" si="1"/>
        <v>0</v>
      </c>
    </row>
    <row r="24" spans="1:14" x14ac:dyDescent="0.2">
      <c r="A24" s="52" t="s">
        <v>95</v>
      </c>
      <c r="B24" s="40"/>
      <c r="C24" s="41"/>
      <c r="D24" s="40"/>
      <c r="E24" s="41"/>
      <c r="F24" s="40"/>
      <c r="G24" s="41"/>
      <c r="H24" s="40"/>
      <c r="I24" s="41"/>
      <c r="J24" s="40"/>
      <c r="K24" s="41"/>
      <c r="L24" s="40"/>
      <c r="M24" s="41"/>
      <c r="N24" s="35">
        <f t="shared" si="1"/>
        <v>0</v>
      </c>
    </row>
    <row r="25" spans="1:14" ht="13.5" thickBot="1" x14ac:dyDescent="0.25">
      <c r="A25" s="52" t="s">
        <v>10</v>
      </c>
      <c r="B25" s="63"/>
      <c r="C25" s="64"/>
      <c r="D25" s="63"/>
      <c r="E25" s="64"/>
      <c r="F25" s="63"/>
      <c r="G25" s="64"/>
      <c r="H25" s="63"/>
      <c r="I25" s="64"/>
      <c r="J25" s="63"/>
      <c r="K25" s="64"/>
      <c r="L25" s="63"/>
      <c r="M25" s="64"/>
      <c r="N25" s="65">
        <f t="shared" si="1"/>
        <v>0</v>
      </c>
    </row>
    <row r="26" spans="1:14" ht="13.5" thickBot="1" x14ac:dyDescent="0.25">
      <c r="A26" s="83" t="s">
        <v>101</v>
      </c>
      <c r="B26" s="79">
        <f>SUM(B21:B25)</f>
        <v>0</v>
      </c>
      <c r="C26" s="79">
        <f t="shared" ref="C26:N26" si="15">SUM(C21:C25)</f>
        <v>0</v>
      </c>
      <c r="D26" s="79">
        <f t="shared" si="15"/>
        <v>0</v>
      </c>
      <c r="E26" s="79">
        <f t="shared" si="15"/>
        <v>0</v>
      </c>
      <c r="F26" s="79">
        <f t="shared" si="15"/>
        <v>0</v>
      </c>
      <c r="G26" s="79">
        <f t="shared" si="15"/>
        <v>0</v>
      </c>
      <c r="H26" s="79">
        <f t="shared" si="15"/>
        <v>0</v>
      </c>
      <c r="I26" s="79">
        <f t="shared" si="15"/>
        <v>0</v>
      </c>
      <c r="J26" s="79">
        <f t="shared" si="15"/>
        <v>0</v>
      </c>
      <c r="K26" s="79">
        <f t="shared" si="15"/>
        <v>0</v>
      </c>
      <c r="L26" s="79">
        <f t="shared" si="15"/>
        <v>0</v>
      </c>
      <c r="M26" s="79">
        <f t="shared" si="15"/>
        <v>0</v>
      </c>
      <c r="N26" s="80">
        <f t="shared" si="15"/>
        <v>0</v>
      </c>
    </row>
    <row r="27" spans="1:14" x14ac:dyDescent="0.2">
      <c r="A27" s="85" t="s">
        <v>75</v>
      </c>
      <c r="B27" s="66"/>
      <c r="C27" s="67"/>
      <c r="D27" s="66"/>
      <c r="E27" s="67"/>
      <c r="F27" s="66"/>
      <c r="G27" s="67"/>
      <c r="H27" s="66"/>
      <c r="I27" s="67"/>
      <c r="J27" s="66"/>
      <c r="K27" s="67"/>
      <c r="L27" s="66"/>
      <c r="M27" s="67"/>
      <c r="N27" s="68">
        <f t="shared" si="1"/>
        <v>0</v>
      </c>
    </row>
    <row r="28" spans="1:14" x14ac:dyDescent="0.2">
      <c r="A28" s="52" t="s">
        <v>44</v>
      </c>
      <c r="B28" s="40"/>
      <c r="C28" s="41"/>
      <c r="D28" s="40"/>
      <c r="E28" s="41"/>
      <c r="F28" s="40"/>
      <c r="G28" s="41"/>
      <c r="H28" s="40"/>
      <c r="I28" s="41"/>
      <c r="J28" s="40"/>
      <c r="K28" s="41"/>
      <c r="L28" s="40"/>
      <c r="M28" s="41"/>
      <c r="N28" s="35">
        <f t="shared" si="1"/>
        <v>0</v>
      </c>
    </row>
    <row r="29" spans="1:14" ht="13.5" thickBot="1" x14ac:dyDescent="0.25">
      <c r="A29" s="52" t="s">
        <v>97</v>
      </c>
      <c r="B29" s="42"/>
      <c r="C29" s="43"/>
      <c r="D29" s="42"/>
      <c r="E29" s="43"/>
      <c r="F29" s="42"/>
      <c r="G29" s="43"/>
      <c r="H29" s="42"/>
      <c r="I29" s="43"/>
      <c r="J29" s="42"/>
      <c r="K29" s="43"/>
      <c r="L29" s="42"/>
      <c r="M29" s="43"/>
      <c r="N29" s="33">
        <f t="shared" si="1"/>
        <v>0</v>
      </c>
    </row>
    <row r="30" spans="1:14" ht="13.5" thickBot="1" x14ac:dyDescent="0.25">
      <c r="A30" s="83" t="s">
        <v>101</v>
      </c>
      <c r="B30" s="79">
        <f>SUM(B27:B29)</f>
        <v>0</v>
      </c>
      <c r="C30" s="79">
        <f t="shared" ref="C30:N30" si="16">SUM(C27:C29)</f>
        <v>0</v>
      </c>
      <c r="D30" s="79">
        <f t="shared" si="16"/>
        <v>0</v>
      </c>
      <c r="E30" s="79">
        <f t="shared" si="16"/>
        <v>0</v>
      </c>
      <c r="F30" s="79">
        <f t="shared" si="16"/>
        <v>0</v>
      </c>
      <c r="G30" s="79">
        <f t="shared" si="16"/>
        <v>0</v>
      </c>
      <c r="H30" s="79">
        <f t="shared" si="16"/>
        <v>0</v>
      </c>
      <c r="I30" s="79">
        <f t="shared" si="16"/>
        <v>0</v>
      </c>
      <c r="J30" s="79">
        <f t="shared" si="16"/>
        <v>0</v>
      </c>
      <c r="K30" s="79">
        <f t="shared" si="16"/>
        <v>0</v>
      </c>
      <c r="L30" s="79">
        <f t="shared" si="16"/>
        <v>0</v>
      </c>
      <c r="M30" s="79">
        <f t="shared" si="16"/>
        <v>0</v>
      </c>
      <c r="N30" s="80">
        <f t="shared" si="16"/>
        <v>0</v>
      </c>
    </row>
    <row r="31" spans="1:14" s="3" customFormat="1" x14ac:dyDescent="0.2">
      <c r="A31" s="85" t="str">
        <f>"Summe Einzahlungen "&amp;A2</f>
        <v>Summe Einzahlungen 2021</v>
      </c>
      <c r="B31" s="86">
        <f>SUM(B20+B26+B30)</f>
        <v>0</v>
      </c>
      <c r="C31" s="86">
        <f t="shared" ref="C31:N31" si="17">SUM(C20+C26+C30)</f>
        <v>0</v>
      </c>
      <c r="D31" s="86">
        <f t="shared" si="17"/>
        <v>0</v>
      </c>
      <c r="E31" s="86">
        <f t="shared" si="17"/>
        <v>0</v>
      </c>
      <c r="F31" s="86">
        <f t="shared" si="17"/>
        <v>0</v>
      </c>
      <c r="G31" s="86">
        <f t="shared" si="17"/>
        <v>0</v>
      </c>
      <c r="H31" s="86">
        <f t="shared" si="17"/>
        <v>0</v>
      </c>
      <c r="I31" s="86">
        <f t="shared" si="17"/>
        <v>0</v>
      </c>
      <c r="J31" s="86">
        <f t="shared" si="17"/>
        <v>0</v>
      </c>
      <c r="K31" s="86">
        <f t="shared" si="17"/>
        <v>0</v>
      </c>
      <c r="L31" s="86">
        <f t="shared" si="17"/>
        <v>0</v>
      </c>
      <c r="M31" s="86">
        <f t="shared" si="17"/>
        <v>0</v>
      </c>
      <c r="N31" s="86">
        <f t="shared" si="17"/>
        <v>0</v>
      </c>
    </row>
    <row r="32" spans="1:14" x14ac:dyDescent="0.2">
      <c r="A32" s="87" t="s">
        <v>28</v>
      </c>
      <c r="B32" s="88"/>
      <c r="C32" s="89"/>
      <c r="D32" s="88"/>
      <c r="E32" s="89"/>
      <c r="F32" s="88"/>
      <c r="G32" s="89"/>
      <c r="H32" s="88"/>
      <c r="I32" s="89"/>
      <c r="J32" s="88"/>
      <c r="K32" s="89"/>
      <c r="L32" s="88"/>
      <c r="M32" s="89"/>
      <c r="N32" s="89"/>
    </row>
    <row r="33" spans="1:14" x14ac:dyDescent="0.2">
      <c r="A33" s="54" t="s">
        <v>62</v>
      </c>
      <c r="B33" s="44"/>
      <c r="C33" s="45"/>
      <c r="D33" s="44"/>
      <c r="E33" s="45"/>
      <c r="F33" s="44"/>
      <c r="G33" s="45"/>
      <c r="H33" s="44"/>
      <c r="I33" s="45"/>
      <c r="J33" s="44"/>
      <c r="K33" s="45"/>
      <c r="L33" s="44"/>
      <c r="M33" s="45"/>
      <c r="N33" s="19">
        <f>SUM(B33:M33)</f>
        <v>0</v>
      </c>
    </row>
    <row r="34" spans="1:14" x14ac:dyDescent="0.2">
      <c r="A34" s="54" t="s">
        <v>63</v>
      </c>
      <c r="B34" s="40"/>
      <c r="C34" s="41"/>
      <c r="D34" s="40"/>
      <c r="E34" s="41"/>
      <c r="F34" s="40"/>
      <c r="G34" s="41"/>
      <c r="H34" s="40"/>
      <c r="I34" s="41"/>
      <c r="J34" s="40"/>
      <c r="K34" s="41"/>
      <c r="L34" s="40"/>
      <c r="M34" s="41"/>
      <c r="N34" s="35">
        <f t="shared" ref="N34:N52" si="18">SUM(B34:M34)</f>
        <v>0</v>
      </c>
    </row>
    <row r="35" spans="1:14" x14ac:dyDescent="0.2">
      <c r="A35" s="54" t="s">
        <v>64</v>
      </c>
      <c r="B35" s="40"/>
      <c r="C35" s="41"/>
      <c r="D35" s="40"/>
      <c r="E35" s="41"/>
      <c r="F35" s="40"/>
      <c r="G35" s="41"/>
      <c r="H35" s="40"/>
      <c r="I35" s="41"/>
      <c r="J35" s="40"/>
      <c r="K35" s="41"/>
      <c r="L35" s="40"/>
      <c r="M35" s="41"/>
      <c r="N35" s="35">
        <f t="shared" si="18"/>
        <v>0</v>
      </c>
    </row>
    <row r="36" spans="1:14" x14ac:dyDescent="0.2">
      <c r="A36" s="54" t="s">
        <v>15</v>
      </c>
      <c r="B36" s="40"/>
      <c r="C36" s="41"/>
      <c r="D36" s="40"/>
      <c r="E36" s="41"/>
      <c r="F36" s="40"/>
      <c r="G36" s="41"/>
      <c r="H36" s="40"/>
      <c r="I36" s="41"/>
      <c r="J36" s="40"/>
      <c r="K36" s="41"/>
      <c r="L36" s="40"/>
      <c r="M36" s="41"/>
      <c r="N36" s="35">
        <f t="shared" si="18"/>
        <v>0</v>
      </c>
    </row>
    <row r="37" spans="1:14" x14ac:dyDescent="0.2">
      <c r="A37" s="54" t="s">
        <v>16</v>
      </c>
      <c r="B37" s="40"/>
      <c r="C37" s="41"/>
      <c r="D37" s="40"/>
      <c r="E37" s="41"/>
      <c r="F37" s="40"/>
      <c r="G37" s="41"/>
      <c r="H37" s="40"/>
      <c r="I37" s="41"/>
      <c r="J37" s="40"/>
      <c r="K37" s="41"/>
      <c r="L37" s="40"/>
      <c r="M37" s="41"/>
      <c r="N37" s="35">
        <f t="shared" si="18"/>
        <v>0</v>
      </c>
    </row>
    <row r="38" spans="1:14" x14ac:dyDescent="0.2">
      <c r="A38" s="54" t="s">
        <v>17</v>
      </c>
      <c r="B38" s="40"/>
      <c r="C38" s="41"/>
      <c r="D38" s="40"/>
      <c r="E38" s="41"/>
      <c r="F38" s="40"/>
      <c r="G38" s="41"/>
      <c r="H38" s="40"/>
      <c r="I38" s="41"/>
      <c r="J38" s="40"/>
      <c r="K38" s="41"/>
      <c r="L38" s="40"/>
      <c r="M38" s="41"/>
      <c r="N38" s="35">
        <f t="shared" si="18"/>
        <v>0</v>
      </c>
    </row>
    <row r="39" spans="1:14" x14ac:dyDescent="0.2">
      <c r="A39" s="54" t="s">
        <v>18</v>
      </c>
      <c r="B39" s="40"/>
      <c r="C39" s="60"/>
      <c r="D39" s="40"/>
      <c r="E39" s="41"/>
      <c r="F39" s="40"/>
      <c r="G39" s="41"/>
      <c r="H39" s="40"/>
      <c r="I39" s="41"/>
      <c r="J39" s="40"/>
      <c r="K39" s="41"/>
      <c r="L39" s="40"/>
      <c r="M39" s="41"/>
      <c r="N39" s="35">
        <f t="shared" si="18"/>
        <v>0</v>
      </c>
    </row>
    <row r="40" spans="1:14" x14ac:dyDescent="0.2">
      <c r="A40" s="54" t="s">
        <v>19</v>
      </c>
      <c r="B40" s="40"/>
      <c r="C40" s="41"/>
      <c r="D40" s="40"/>
      <c r="E40" s="41"/>
      <c r="F40" s="40"/>
      <c r="G40" s="41"/>
      <c r="H40" s="40"/>
      <c r="I40" s="41"/>
      <c r="J40" s="40"/>
      <c r="K40" s="41"/>
      <c r="L40" s="40"/>
      <c r="M40" s="41"/>
      <c r="N40" s="35">
        <f t="shared" si="18"/>
        <v>0</v>
      </c>
    </row>
    <row r="41" spans="1:14" x14ac:dyDescent="0.2">
      <c r="A41" s="54" t="s">
        <v>60</v>
      </c>
      <c r="B41" s="40"/>
      <c r="C41" s="41"/>
      <c r="D41" s="40"/>
      <c r="E41" s="41"/>
      <c r="F41" s="40"/>
      <c r="G41" s="41"/>
      <c r="H41" s="40"/>
      <c r="I41" s="41"/>
      <c r="J41" s="40"/>
      <c r="K41" s="41"/>
      <c r="L41" s="40"/>
      <c r="M41" s="41"/>
      <c r="N41" s="35">
        <f t="shared" si="18"/>
        <v>0</v>
      </c>
    </row>
    <row r="42" spans="1:14" x14ac:dyDescent="0.2">
      <c r="A42" s="54" t="s">
        <v>20</v>
      </c>
      <c r="B42" s="40"/>
      <c r="C42" s="41"/>
      <c r="D42" s="40"/>
      <c r="E42" s="41"/>
      <c r="F42" s="40"/>
      <c r="G42" s="41"/>
      <c r="H42" s="40"/>
      <c r="I42" s="41"/>
      <c r="J42" s="40"/>
      <c r="K42" s="41"/>
      <c r="L42" s="40"/>
      <c r="M42" s="41"/>
      <c r="N42" s="35">
        <f t="shared" si="18"/>
        <v>0</v>
      </c>
    </row>
    <row r="43" spans="1:14" x14ac:dyDescent="0.2">
      <c r="A43" s="54" t="s">
        <v>21</v>
      </c>
      <c r="B43" s="40"/>
      <c r="C43" s="41"/>
      <c r="D43" s="40"/>
      <c r="E43" s="41"/>
      <c r="F43" s="40"/>
      <c r="G43" s="41"/>
      <c r="H43" s="40"/>
      <c r="I43" s="41"/>
      <c r="J43" s="40"/>
      <c r="K43" s="41"/>
      <c r="L43" s="40"/>
      <c r="M43" s="41"/>
      <c r="N43" s="35">
        <f t="shared" si="18"/>
        <v>0</v>
      </c>
    </row>
    <row r="44" spans="1:14" x14ac:dyDescent="0.2">
      <c r="A44" s="54" t="s">
        <v>31</v>
      </c>
      <c r="B44" s="40"/>
      <c r="C44" s="41"/>
      <c r="D44" s="40"/>
      <c r="E44" s="41"/>
      <c r="F44" s="40"/>
      <c r="G44" s="41"/>
      <c r="H44" s="40"/>
      <c r="I44" s="41"/>
      <c r="J44" s="40"/>
      <c r="K44" s="41"/>
      <c r="L44" s="40"/>
      <c r="M44" s="41"/>
      <c r="N44" s="35">
        <f t="shared" si="18"/>
        <v>0</v>
      </c>
    </row>
    <row r="45" spans="1:14" x14ac:dyDescent="0.2">
      <c r="A45" s="54" t="s">
        <v>22</v>
      </c>
      <c r="B45" s="40"/>
      <c r="C45" s="41"/>
      <c r="D45" s="40"/>
      <c r="E45" s="41"/>
      <c r="F45" s="40"/>
      <c r="G45" s="41"/>
      <c r="H45" s="40"/>
      <c r="I45" s="41"/>
      <c r="J45" s="40"/>
      <c r="K45" s="41"/>
      <c r="L45" s="40"/>
      <c r="M45" s="41"/>
      <c r="N45" s="35">
        <f t="shared" si="18"/>
        <v>0</v>
      </c>
    </row>
    <row r="46" spans="1:14" ht="13.5" thickBot="1" x14ac:dyDescent="0.25">
      <c r="A46" s="54" t="s">
        <v>102</v>
      </c>
      <c r="B46" s="63"/>
      <c r="C46" s="64"/>
      <c r="D46" s="63"/>
      <c r="E46" s="64"/>
      <c r="F46" s="63"/>
      <c r="G46" s="64"/>
      <c r="H46" s="63"/>
      <c r="I46" s="64"/>
      <c r="J46" s="63"/>
      <c r="K46" s="64"/>
      <c r="L46" s="63"/>
      <c r="M46" s="64"/>
      <c r="N46" s="65">
        <f t="shared" si="18"/>
        <v>0</v>
      </c>
    </row>
    <row r="47" spans="1:14" ht="13.5" thickBot="1" x14ac:dyDescent="0.25">
      <c r="A47" s="90" t="s">
        <v>101</v>
      </c>
      <c r="B47" s="79">
        <f>SUM(B33:B46)</f>
        <v>0</v>
      </c>
      <c r="C47" s="79">
        <f t="shared" ref="C47:N47" si="19">SUM(C33:C46)</f>
        <v>0</v>
      </c>
      <c r="D47" s="79">
        <f t="shared" si="19"/>
        <v>0</v>
      </c>
      <c r="E47" s="79">
        <f t="shared" si="19"/>
        <v>0</v>
      </c>
      <c r="F47" s="79">
        <f t="shared" si="19"/>
        <v>0</v>
      </c>
      <c r="G47" s="79">
        <f t="shared" si="19"/>
        <v>0</v>
      </c>
      <c r="H47" s="79">
        <f t="shared" si="19"/>
        <v>0</v>
      </c>
      <c r="I47" s="79">
        <f t="shared" si="19"/>
        <v>0</v>
      </c>
      <c r="J47" s="79">
        <f t="shared" si="19"/>
        <v>0</v>
      </c>
      <c r="K47" s="79">
        <f t="shared" si="19"/>
        <v>0</v>
      </c>
      <c r="L47" s="79">
        <f t="shared" si="19"/>
        <v>0</v>
      </c>
      <c r="M47" s="79">
        <f t="shared" si="19"/>
        <v>0</v>
      </c>
      <c r="N47" s="80">
        <f t="shared" si="19"/>
        <v>0</v>
      </c>
    </row>
    <row r="48" spans="1:14" x14ac:dyDescent="0.2">
      <c r="A48" s="92" t="s">
        <v>24</v>
      </c>
      <c r="B48" s="66"/>
      <c r="C48" s="70"/>
      <c r="D48" s="66"/>
      <c r="E48" s="70"/>
      <c r="F48" s="66"/>
      <c r="G48" s="70"/>
      <c r="H48" s="66"/>
      <c r="I48" s="70"/>
      <c r="J48" s="66"/>
      <c r="K48" s="70"/>
      <c r="L48" s="66"/>
      <c r="M48" s="70"/>
      <c r="N48" s="68">
        <f t="shared" si="18"/>
        <v>0</v>
      </c>
    </row>
    <row r="49" spans="1:14" x14ac:dyDescent="0.2">
      <c r="A49" s="54" t="s">
        <v>25</v>
      </c>
      <c r="B49" s="46"/>
      <c r="C49" s="47"/>
      <c r="D49" s="46"/>
      <c r="E49" s="48"/>
      <c r="F49" s="46"/>
      <c r="G49" s="48"/>
      <c r="H49" s="46"/>
      <c r="I49" s="48"/>
      <c r="J49" s="46"/>
      <c r="K49" s="48"/>
      <c r="L49" s="46"/>
      <c r="M49" s="48"/>
      <c r="N49" s="37">
        <f t="shared" si="18"/>
        <v>0</v>
      </c>
    </row>
    <row r="50" spans="1:14" x14ac:dyDescent="0.2">
      <c r="A50" s="54" t="s">
        <v>94</v>
      </c>
      <c r="B50" s="40"/>
      <c r="C50" s="41"/>
      <c r="D50" s="40"/>
      <c r="E50" s="41"/>
      <c r="F50" s="40"/>
      <c r="G50" s="41"/>
      <c r="H50" s="40"/>
      <c r="I50" s="41"/>
      <c r="J50" s="40"/>
      <c r="K50" s="41"/>
      <c r="L50" s="40"/>
      <c r="M50" s="41"/>
      <c r="N50" s="35">
        <f t="shared" si="18"/>
        <v>0</v>
      </c>
    </row>
    <row r="51" spans="1:14" x14ac:dyDescent="0.2">
      <c r="A51" s="54" t="s">
        <v>26</v>
      </c>
      <c r="B51" s="40"/>
      <c r="C51" s="41"/>
      <c r="D51" s="40"/>
      <c r="E51" s="41"/>
      <c r="F51" s="40"/>
      <c r="G51" s="41"/>
      <c r="H51" s="40"/>
      <c r="I51" s="41"/>
      <c r="J51" s="40"/>
      <c r="K51" s="41"/>
      <c r="L51" s="40"/>
      <c r="M51" s="41"/>
      <c r="N51" s="35">
        <f t="shared" si="18"/>
        <v>0</v>
      </c>
    </row>
    <row r="52" spans="1:14" ht="13.5" thickBot="1" x14ac:dyDescent="0.25">
      <c r="A52" s="54" t="s">
        <v>61</v>
      </c>
      <c r="B52" s="44"/>
      <c r="C52" s="45"/>
      <c r="D52" s="44"/>
      <c r="E52" s="45"/>
      <c r="F52" s="44"/>
      <c r="G52" s="45"/>
      <c r="H52" s="44"/>
      <c r="I52" s="45"/>
      <c r="J52" s="44"/>
      <c r="K52" s="45"/>
      <c r="L52" s="44"/>
      <c r="M52" s="45"/>
      <c r="N52" s="19">
        <f t="shared" si="18"/>
        <v>0</v>
      </c>
    </row>
    <row r="53" spans="1:14" ht="13.5" thickBot="1" x14ac:dyDescent="0.25">
      <c r="A53" s="90" t="s">
        <v>101</v>
      </c>
      <c r="B53" s="79">
        <f>SUM(B48:B52)</f>
        <v>0</v>
      </c>
      <c r="C53" s="79">
        <f t="shared" ref="C53:N53" si="20">SUM(C48:C52)</f>
        <v>0</v>
      </c>
      <c r="D53" s="79">
        <f t="shared" si="20"/>
        <v>0</v>
      </c>
      <c r="E53" s="79">
        <f t="shared" si="20"/>
        <v>0</v>
      </c>
      <c r="F53" s="79">
        <f t="shared" si="20"/>
        <v>0</v>
      </c>
      <c r="G53" s="79">
        <f t="shared" si="20"/>
        <v>0</v>
      </c>
      <c r="H53" s="79">
        <f t="shared" si="20"/>
        <v>0</v>
      </c>
      <c r="I53" s="79">
        <f t="shared" si="20"/>
        <v>0</v>
      </c>
      <c r="J53" s="79">
        <f t="shared" si="20"/>
        <v>0</v>
      </c>
      <c r="K53" s="79">
        <f t="shared" si="20"/>
        <v>0</v>
      </c>
      <c r="L53" s="79">
        <f t="shared" si="20"/>
        <v>0</v>
      </c>
      <c r="M53" s="79">
        <f t="shared" si="20"/>
        <v>0</v>
      </c>
      <c r="N53" s="80">
        <f t="shared" si="20"/>
        <v>0</v>
      </c>
    </row>
    <row r="54" spans="1:14" ht="13.5" thickBot="1" x14ac:dyDescent="0.25">
      <c r="A54" s="84" t="s">
        <v>27</v>
      </c>
      <c r="B54" s="81"/>
      <c r="C54" s="82"/>
      <c r="D54" s="81"/>
      <c r="E54" s="82"/>
      <c r="F54" s="81"/>
      <c r="G54" s="82"/>
      <c r="H54" s="81"/>
      <c r="I54" s="82"/>
      <c r="J54" s="81"/>
      <c r="K54" s="82"/>
      <c r="L54" s="81"/>
      <c r="M54" s="82"/>
      <c r="N54" s="91"/>
    </row>
    <row r="55" spans="1:14" x14ac:dyDescent="0.2">
      <c r="A55" s="54" t="s">
        <v>12</v>
      </c>
      <c r="B55" s="44"/>
      <c r="C55" s="45"/>
      <c r="D55" s="44"/>
      <c r="E55" s="45"/>
      <c r="F55" s="44"/>
      <c r="G55" s="45"/>
      <c r="H55" s="44"/>
      <c r="I55" s="45"/>
      <c r="J55" s="44"/>
      <c r="K55" s="45"/>
      <c r="L55" s="44"/>
      <c r="M55" s="45"/>
      <c r="N55" s="18">
        <f t="shared" ref="N55:N62" si="21">SUM(B55:M55)</f>
        <v>0</v>
      </c>
    </row>
    <row r="56" spans="1:14" x14ac:dyDescent="0.2">
      <c r="A56" s="54" t="s">
        <v>88</v>
      </c>
      <c r="B56" s="40"/>
      <c r="C56" s="41"/>
      <c r="D56" s="40"/>
      <c r="E56" s="41"/>
      <c r="F56" s="40"/>
      <c r="G56" s="41"/>
      <c r="H56" s="40"/>
      <c r="I56" s="41"/>
      <c r="J56" s="40"/>
      <c r="K56" s="41"/>
      <c r="L56" s="40"/>
      <c r="M56" s="41"/>
      <c r="N56" s="37">
        <f t="shared" si="21"/>
        <v>0</v>
      </c>
    </row>
    <row r="57" spans="1:14" ht="13.5" thickBot="1" x14ac:dyDescent="0.25">
      <c r="A57" s="54" t="s">
        <v>13</v>
      </c>
      <c r="B57" s="63"/>
      <c r="C57" s="64"/>
      <c r="D57" s="63"/>
      <c r="E57" s="64"/>
      <c r="F57" s="63"/>
      <c r="G57" s="64"/>
      <c r="H57" s="63"/>
      <c r="I57" s="64"/>
      <c r="J57" s="63"/>
      <c r="K57" s="64"/>
      <c r="L57" s="63"/>
      <c r="M57" s="64"/>
      <c r="N57" s="72">
        <f t="shared" si="21"/>
        <v>0</v>
      </c>
    </row>
    <row r="58" spans="1:14" ht="13.5" thickBot="1" x14ac:dyDescent="0.25">
      <c r="A58" s="90" t="s">
        <v>101</v>
      </c>
      <c r="B58" s="79">
        <f>SUM(B55:B57)</f>
        <v>0</v>
      </c>
      <c r="C58" s="79">
        <f t="shared" ref="C58:N58" si="22">SUM(C55:C57)</f>
        <v>0</v>
      </c>
      <c r="D58" s="79">
        <f t="shared" si="22"/>
        <v>0</v>
      </c>
      <c r="E58" s="79">
        <f t="shared" si="22"/>
        <v>0</v>
      </c>
      <c r="F58" s="79">
        <f t="shared" si="22"/>
        <v>0</v>
      </c>
      <c r="G58" s="79">
        <f t="shared" si="22"/>
        <v>0</v>
      </c>
      <c r="H58" s="79">
        <f t="shared" si="22"/>
        <v>0</v>
      </c>
      <c r="I58" s="79">
        <f t="shared" si="22"/>
        <v>0</v>
      </c>
      <c r="J58" s="79">
        <f t="shared" si="22"/>
        <v>0</v>
      </c>
      <c r="K58" s="79">
        <f t="shared" si="22"/>
        <v>0</v>
      </c>
      <c r="L58" s="79">
        <f t="shared" si="22"/>
        <v>0</v>
      </c>
      <c r="M58" s="79">
        <f t="shared" si="22"/>
        <v>0</v>
      </c>
      <c r="N58" s="80">
        <f t="shared" si="22"/>
        <v>0</v>
      </c>
    </row>
    <row r="59" spans="1:14" x14ac:dyDescent="0.2">
      <c r="A59" s="92" t="s">
        <v>76</v>
      </c>
      <c r="B59" s="66"/>
      <c r="C59" s="67"/>
      <c r="D59" s="66"/>
      <c r="E59" s="67"/>
      <c r="F59" s="66"/>
      <c r="G59" s="67"/>
      <c r="H59" s="66"/>
      <c r="I59" s="67"/>
      <c r="J59" s="66"/>
      <c r="K59" s="67"/>
      <c r="L59" s="66"/>
      <c r="M59" s="67"/>
      <c r="N59" s="73">
        <f t="shared" si="21"/>
        <v>0</v>
      </c>
    </row>
    <row r="60" spans="1:14" x14ac:dyDescent="0.2">
      <c r="A60" s="54" t="s">
        <v>45</v>
      </c>
      <c r="B60" s="40"/>
      <c r="C60" s="41"/>
      <c r="D60" s="40"/>
      <c r="E60" s="41"/>
      <c r="F60" s="40"/>
      <c r="G60" s="41"/>
      <c r="H60" s="40"/>
      <c r="I60" s="41"/>
      <c r="J60" s="40"/>
      <c r="K60" s="41"/>
      <c r="L60" s="40"/>
      <c r="M60" s="41"/>
      <c r="N60" s="37">
        <f t="shared" si="21"/>
        <v>0</v>
      </c>
    </row>
    <row r="61" spans="1:14" x14ac:dyDescent="0.2">
      <c r="A61" s="54" t="s">
        <v>103</v>
      </c>
      <c r="B61" s="40"/>
      <c r="C61" s="41"/>
      <c r="D61" s="40"/>
      <c r="E61" s="41"/>
      <c r="F61" s="40"/>
      <c r="G61" s="41"/>
      <c r="H61" s="40"/>
      <c r="I61" s="41"/>
      <c r="J61" s="40"/>
      <c r="K61" s="41"/>
      <c r="L61" s="40"/>
      <c r="M61" s="41"/>
      <c r="N61" s="37">
        <f t="shared" si="21"/>
        <v>0</v>
      </c>
    </row>
    <row r="62" spans="1:14" ht="13.5" thickBot="1" x14ac:dyDescent="0.25">
      <c r="A62" s="54" t="s">
        <v>104</v>
      </c>
      <c r="B62" s="44"/>
      <c r="C62" s="45"/>
      <c r="D62" s="44"/>
      <c r="E62" s="45"/>
      <c r="F62" s="44"/>
      <c r="G62" s="45"/>
      <c r="H62" s="44"/>
      <c r="I62" s="45"/>
      <c r="J62" s="44"/>
      <c r="K62" s="45"/>
      <c r="L62" s="44"/>
      <c r="M62" s="45"/>
      <c r="N62" s="37">
        <f t="shared" si="21"/>
        <v>0</v>
      </c>
    </row>
    <row r="63" spans="1:14" ht="13.5" thickBot="1" x14ac:dyDescent="0.25">
      <c r="A63" s="90" t="s">
        <v>101</v>
      </c>
      <c r="B63" s="79">
        <f>SUM(B59:B62)</f>
        <v>0</v>
      </c>
      <c r="C63" s="79">
        <f t="shared" ref="C63:N63" si="23">SUM(C59:C62)</f>
        <v>0</v>
      </c>
      <c r="D63" s="79">
        <f t="shared" si="23"/>
        <v>0</v>
      </c>
      <c r="E63" s="79">
        <f t="shared" si="23"/>
        <v>0</v>
      </c>
      <c r="F63" s="79">
        <f t="shared" si="23"/>
        <v>0</v>
      </c>
      <c r="G63" s="79">
        <f t="shared" si="23"/>
        <v>0</v>
      </c>
      <c r="H63" s="79">
        <f t="shared" si="23"/>
        <v>0</v>
      </c>
      <c r="I63" s="79">
        <f t="shared" si="23"/>
        <v>0</v>
      </c>
      <c r="J63" s="79">
        <f t="shared" si="23"/>
        <v>0</v>
      </c>
      <c r="K63" s="79">
        <f t="shared" si="23"/>
        <v>0</v>
      </c>
      <c r="L63" s="79">
        <f t="shared" si="23"/>
        <v>0</v>
      </c>
      <c r="M63" s="79">
        <f t="shared" si="23"/>
        <v>0</v>
      </c>
      <c r="N63" s="80">
        <f t="shared" si="23"/>
        <v>0</v>
      </c>
    </row>
    <row r="64" spans="1:14" s="3" customFormat="1" x14ac:dyDescent="0.2">
      <c r="A64" s="92" t="str">
        <f>"Summe Auszahlungen "&amp;A2</f>
        <v>Summe Auszahlungen 2021</v>
      </c>
      <c r="B64" s="93">
        <f>SUM(B47+B53+B58+B63)</f>
        <v>0</v>
      </c>
      <c r="C64" s="93">
        <f t="shared" ref="C64:M64" si="24">SUM(C47+C53+C58+C63)</f>
        <v>0</v>
      </c>
      <c r="D64" s="93">
        <f t="shared" si="24"/>
        <v>0</v>
      </c>
      <c r="E64" s="93">
        <f t="shared" si="24"/>
        <v>0</v>
      </c>
      <c r="F64" s="93">
        <f t="shared" si="24"/>
        <v>0</v>
      </c>
      <c r="G64" s="93">
        <f t="shared" si="24"/>
        <v>0</v>
      </c>
      <c r="H64" s="93">
        <f t="shared" si="24"/>
        <v>0</v>
      </c>
      <c r="I64" s="93">
        <f t="shared" si="24"/>
        <v>0</v>
      </c>
      <c r="J64" s="93">
        <f t="shared" si="24"/>
        <v>0</v>
      </c>
      <c r="K64" s="93">
        <f t="shared" si="24"/>
        <v>0</v>
      </c>
      <c r="L64" s="93">
        <f t="shared" si="24"/>
        <v>0</v>
      </c>
      <c r="M64" s="93">
        <f t="shared" si="24"/>
        <v>0</v>
      </c>
      <c r="N64" s="94">
        <f>SUM(B64:M64)</f>
        <v>0</v>
      </c>
    </row>
    <row r="65" spans="1:14" x14ac:dyDescent="0.2">
      <c r="A65" s="95" t="s">
        <v>69</v>
      </c>
      <c r="B65" s="96">
        <f t="shared" ref="B65:M65" si="25">SUM(B4:B4)</f>
        <v>0</v>
      </c>
      <c r="C65" s="96">
        <f t="shared" si="25"/>
        <v>0</v>
      </c>
      <c r="D65" s="96">
        <f t="shared" si="25"/>
        <v>0</v>
      </c>
      <c r="E65" s="96">
        <f t="shared" si="25"/>
        <v>0</v>
      </c>
      <c r="F65" s="96">
        <f t="shared" si="25"/>
        <v>0</v>
      </c>
      <c r="G65" s="96">
        <f t="shared" si="25"/>
        <v>0</v>
      </c>
      <c r="H65" s="96">
        <f t="shared" si="25"/>
        <v>0</v>
      </c>
      <c r="I65" s="96">
        <f t="shared" si="25"/>
        <v>0</v>
      </c>
      <c r="J65" s="96">
        <f t="shared" si="25"/>
        <v>0</v>
      </c>
      <c r="K65" s="96">
        <f t="shared" si="25"/>
        <v>0</v>
      </c>
      <c r="L65" s="96">
        <f t="shared" si="25"/>
        <v>0</v>
      </c>
      <c r="M65" s="96">
        <f t="shared" si="25"/>
        <v>0</v>
      </c>
      <c r="N65" s="97"/>
    </row>
    <row r="66" spans="1:14" x14ac:dyDescent="0.2">
      <c r="A66" s="95" t="s">
        <v>52</v>
      </c>
      <c r="B66" s="96">
        <f t="shared" ref="B66:N66" si="26">+B31-B64</f>
        <v>0</v>
      </c>
      <c r="C66" s="96">
        <f t="shared" si="26"/>
        <v>0</v>
      </c>
      <c r="D66" s="96">
        <f t="shared" si="26"/>
        <v>0</v>
      </c>
      <c r="E66" s="96">
        <f t="shared" si="26"/>
        <v>0</v>
      </c>
      <c r="F66" s="96">
        <f t="shared" si="26"/>
        <v>0</v>
      </c>
      <c r="G66" s="96">
        <f t="shared" si="26"/>
        <v>0</v>
      </c>
      <c r="H66" s="96">
        <f t="shared" si="26"/>
        <v>0</v>
      </c>
      <c r="I66" s="96">
        <f t="shared" si="26"/>
        <v>0</v>
      </c>
      <c r="J66" s="96">
        <f t="shared" si="26"/>
        <v>0</v>
      </c>
      <c r="K66" s="96">
        <f t="shared" si="26"/>
        <v>0</v>
      </c>
      <c r="L66" s="96">
        <f t="shared" si="26"/>
        <v>0</v>
      </c>
      <c r="M66" s="96">
        <f t="shared" si="26"/>
        <v>0</v>
      </c>
      <c r="N66" s="96">
        <f t="shared" si="26"/>
        <v>0</v>
      </c>
    </row>
    <row r="67" spans="1:14" x14ac:dyDescent="0.2">
      <c r="A67" s="87" t="s">
        <v>70</v>
      </c>
      <c r="B67" s="98">
        <f t="shared" ref="B67:M67" si="27">+B4+B31-B64</f>
        <v>0</v>
      </c>
      <c r="C67" s="98">
        <f t="shared" si="27"/>
        <v>0</v>
      </c>
      <c r="D67" s="98">
        <f t="shared" si="27"/>
        <v>0</v>
      </c>
      <c r="E67" s="98">
        <f t="shared" si="27"/>
        <v>0</v>
      </c>
      <c r="F67" s="98">
        <f t="shared" si="27"/>
        <v>0</v>
      </c>
      <c r="G67" s="98">
        <f t="shared" si="27"/>
        <v>0</v>
      </c>
      <c r="H67" s="98">
        <f t="shared" si="27"/>
        <v>0</v>
      </c>
      <c r="I67" s="98">
        <f t="shared" si="27"/>
        <v>0</v>
      </c>
      <c r="J67" s="98">
        <f t="shared" si="27"/>
        <v>0</v>
      </c>
      <c r="K67" s="98">
        <f t="shared" si="27"/>
        <v>0</v>
      </c>
      <c r="L67" s="98">
        <f t="shared" si="27"/>
        <v>0</v>
      </c>
      <c r="M67" s="98">
        <f t="shared" si="27"/>
        <v>0</v>
      </c>
      <c r="N67" s="97"/>
    </row>
    <row r="68" spans="1:14" x14ac:dyDescent="0.2">
      <c r="A68" s="7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</row>
    <row r="69" spans="1:14" x14ac:dyDescent="0.2">
      <c r="A69" s="7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</row>
    <row r="70" spans="1:14" x14ac:dyDescent="0.2">
      <c r="A70" s="7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</row>
    <row r="71" spans="1:14" x14ac:dyDescent="0.2">
      <c r="A71" s="7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</row>
    <row r="72" spans="1:14" x14ac:dyDescent="0.2">
      <c r="A72" s="7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</row>
    <row r="73" spans="1:14" x14ac:dyDescent="0.2">
      <c r="A73" s="7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</row>
    <row r="74" spans="1:14" x14ac:dyDescent="0.2">
      <c r="A74" s="7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</row>
    <row r="75" spans="1:14" x14ac:dyDescent="0.2">
      <c r="A75" s="7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</row>
    <row r="76" spans="1:14" x14ac:dyDescent="0.2">
      <c r="A76" s="7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</row>
    <row r="77" spans="1:14" x14ac:dyDescent="0.2">
      <c r="A77" s="7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</row>
    <row r="78" spans="1:14" x14ac:dyDescent="0.2">
      <c r="A78" s="7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</row>
    <row r="79" spans="1:14" x14ac:dyDescent="0.2">
      <c r="A79" s="7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</row>
    <row r="80" spans="1:14" x14ac:dyDescent="0.2">
      <c r="A80" s="7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</row>
    <row r="81" spans="1:13" x14ac:dyDescent="0.2">
      <c r="A81" s="7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</row>
    <row r="82" spans="1:13" x14ac:dyDescent="0.2">
      <c r="A82" s="7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</row>
    <row r="83" spans="1:13" x14ac:dyDescent="0.2">
      <c r="A83" s="7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</row>
    <row r="84" spans="1:13" x14ac:dyDescent="0.2">
      <c r="A84" s="7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</row>
    <row r="85" spans="1:13" x14ac:dyDescent="0.2">
      <c r="A85" s="7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</row>
    <row r="86" spans="1:13" x14ac:dyDescent="0.2">
      <c r="A86" s="7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</row>
    <row r="87" spans="1:13" x14ac:dyDescent="0.2">
      <c r="A87" s="7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</row>
    <row r="88" spans="1:13" x14ac:dyDescent="0.2">
      <c r="A88" s="7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</row>
    <row r="89" spans="1:13" x14ac:dyDescent="0.2">
      <c r="A89" s="7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</row>
    <row r="90" spans="1:13" x14ac:dyDescent="0.2">
      <c r="A90" s="7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</row>
    <row r="91" spans="1:13" x14ac:dyDescent="0.2">
      <c r="A91" s="7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</row>
    <row r="92" spans="1:13" x14ac:dyDescent="0.2">
      <c r="A92" s="7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</row>
    <row r="93" spans="1:13" x14ac:dyDescent="0.2">
      <c r="A93" s="7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</row>
    <row r="94" spans="1:13" x14ac:dyDescent="0.2">
      <c r="A94" s="7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</row>
    <row r="95" spans="1:13" outlineLevel="1" x14ac:dyDescent="0.2">
      <c r="A95" s="7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</row>
    <row r="96" spans="1:13" outlineLevel="1" x14ac:dyDescent="0.2">
      <c r="A96" s="7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</row>
    <row r="97" spans="1:17" outlineLevel="1" x14ac:dyDescent="0.2">
      <c r="A97" s="7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</row>
    <row r="98" spans="1:17" outlineLevel="1" x14ac:dyDescent="0.2">
      <c r="A98" s="7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</row>
    <row r="99" spans="1:17" outlineLevel="1" x14ac:dyDescent="0.2">
      <c r="A99" s="7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</row>
    <row r="100" spans="1:17" outlineLevel="1" x14ac:dyDescent="0.2">
      <c r="A100" s="7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</row>
    <row r="101" spans="1:17" outlineLevel="1" x14ac:dyDescent="0.2">
      <c r="A101" s="7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</row>
    <row r="102" spans="1:17" outlineLevel="1" x14ac:dyDescent="0.2">
      <c r="A102" s="7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</row>
    <row r="103" spans="1:17" outlineLevel="1" x14ac:dyDescent="0.2">
      <c r="A103" s="7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</row>
    <row r="104" spans="1:17" outlineLevel="1" x14ac:dyDescent="0.2">
      <c r="A104" s="7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</row>
    <row r="105" spans="1:17" outlineLevel="1" x14ac:dyDescent="0.2">
      <c r="A105" s="7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</row>
    <row r="106" spans="1:17" outlineLevel="1" x14ac:dyDescent="0.2">
      <c r="A106" s="7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</row>
    <row r="107" spans="1:17" outlineLevel="1" x14ac:dyDescent="0.2">
      <c r="A107" s="7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</row>
    <row r="108" spans="1:17" outlineLevel="1" x14ac:dyDescent="0.2">
      <c r="A108" s="7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</row>
    <row r="109" spans="1:17" outlineLevel="1" x14ac:dyDescent="0.2">
      <c r="A109" s="7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</row>
    <row r="110" spans="1:17" outlineLevel="1" x14ac:dyDescent="0.2">
      <c r="A110" s="7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</row>
    <row r="111" spans="1:17" outlineLevel="1" x14ac:dyDescent="0.2">
      <c r="A111" s="7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Q111" s="2" t="s">
        <v>73</v>
      </c>
    </row>
    <row r="112" spans="1:17" outlineLevel="1" x14ac:dyDescent="0.2">
      <c r="A112" s="7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</row>
    <row r="113" spans="1:35" outlineLevel="1" x14ac:dyDescent="0.2">
      <c r="A113" s="7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</row>
    <row r="114" spans="1:35" outlineLevel="1" x14ac:dyDescent="0.2">
      <c r="A114" s="7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</row>
    <row r="115" spans="1:35" outlineLevel="1" x14ac:dyDescent="0.2">
      <c r="A115" s="7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</row>
    <row r="116" spans="1:35" outlineLevel="1" x14ac:dyDescent="0.2">
      <c r="A116" s="7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</row>
    <row r="117" spans="1:35" outlineLevel="1" x14ac:dyDescent="0.2"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</row>
    <row r="118" spans="1:35" outlineLevel="1" x14ac:dyDescent="0.2">
      <c r="B118" s="5"/>
    </row>
    <row r="119" spans="1:35" s="29" customFormat="1" outlineLevel="1" x14ac:dyDescent="0.2"/>
    <row r="120" spans="1:35" s="29" customFormat="1" outlineLevel="1" x14ac:dyDescent="0.2"/>
    <row r="121" spans="1:35" s="25" customFormat="1" outlineLevel="1" x14ac:dyDescent="0.2"/>
    <row r="122" spans="1:35" s="25" customFormat="1" outlineLevel="1" x14ac:dyDescent="0.2">
      <c r="B122" s="25" t="s">
        <v>0</v>
      </c>
      <c r="E122" s="25" t="s">
        <v>33</v>
      </c>
      <c r="H122" s="25" t="s">
        <v>34</v>
      </c>
      <c r="K122" s="25" t="s">
        <v>35</v>
      </c>
      <c r="N122" s="25" t="s">
        <v>36</v>
      </c>
      <c r="Q122" s="25" t="s">
        <v>37</v>
      </c>
      <c r="T122" s="25" t="s">
        <v>38</v>
      </c>
      <c r="W122" s="25" t="s">
        <v>39</v>
      </c>
      <c r="Z122" s="25" t="s">
        <v>40</v>
      </c>
      <c r="AC122" s="25" t="s">
        <v>41</v>
      </c>
      <c r="AF122" s="25" t="s">
        <v>42</v>
      </c>
      <c r="AI122" s="25" t="s">
        <v>43</v>
      </c>
    </row>
    <row r="123" spans="1:35" s="25" customFormat="1" outlineLevel="1" x14ac:dyDescent="0.2">
      <c r="A123" s="25" t="str">
        <f>"betriebliche Einzahlungen "&amp;A2</f>
        <v>betriebliche Einzahlungen 2021</v>
      </c>
      <c r="B123" s="26">
        <f>SUM(B6:B19)</f>
        <v>0</v>
      </c>
      <c r="E123" s="26">
        <f>SUM(C6:C19)</f>
        <v>0</v>
      </c>
      <c r="H123" s="26">
        <f>SUM(D6:D19)</f>
        <v>0</v>
      </c>
      <c r="K123" s="26">
        <f>SUM(E6:E19)</f>
        <v>0</v>
      </c>
      <c r="N123" s="26">
        <f>SUM(F6:F19)</f>
        <v>0</v>
      </c>
      <c r="Q123" s="26">
        <f>SUM(G6:G19)</f>
        <v>0</v>
      </c>
      <c r="T123" s="26">
        <f>SUM(H6:H19)</f>
        <v>0</v>
      </c>
      <c r="W123" s="26">
        <f>SUM(I6:I19)</f>
        <v>0</v>
      </c>
      <c r="Z123" s="26">
        <f>SUM(J6:J19)</f>
        <v>0</v>
      </c>
      <c r="AC123" s="26">
        <f>SUM(K6:K19)</f>
        <v>0</v>
      </c>
      <c r="AF123" s="26">
        <f>SUM(L6:L19)</f>
        <v>0</v>
      </c>
      <c r="AI123" s="26">
        <f>SUM(M6:M19)</f>
        <v>0</v>
      </c>
    </row>
    <row r="124" spans="1:35" s="25" customFormat="1" outlineLevel="1" x14ac:dyDescent="0.2">
      <c r="B124" s="26"/>
      <c r="E124" s="26"/>
      <c r="H124" s="26"/>
      <c r="K124" s="26"/>
      <c r="N124" s="26"/>
      <c r="Q124" s="26"/>
      <c r="T124" s="26"/>
      <c r="W124" s="26"/>
      <c r="Z124" s="26"/>
      <c r="AC124" s="26"/>
      <c r="AF124" s="26"/>
      <c r="AI124" s="26"/>
    </row>
    <row r="125" spans="1:35" s="25" customFormat="1" hidden="1" outlineLevel="2" x14ac:dyDescent="0.2">
      <c r="A125" s="25" t="s">
        <v>72</v>
      </c>
      <c r="B125" s="26">
        <f>SUM(B22:B25)</f>
        <v>0</v>
      </c>
      <c r="E125" s="26">
        <f>SUM(C22:C25)</f>
        <v>0</v>
      </c>
      <c r="H125" s="26">
        <f>SUM(D22:D25)</f>
        <v>0</v>
      </c>
      <c r="K125" s="26">
        <f>SUM(E22:E25)</f>
        <v>0</v>
      </c>
      <c r="N125" s="26">
        <f>SUM(F22:F25)</f>
        <v>0</v>
      </c>
      <c r="Q125" s="26">
        <f>SUM(G22:G25)</f>
        <v>0</v>
      </c>
      <c r="T125" s="26">
        <f>SUM(H22:H25)</f>
        <v>0</v>
      </c>
      <c r="W125" s="26">
        <f>SUM(I22:I25)</f>
        <v>0</v>
      </c>
      <c r="Z125" s="26">
        <f>SUM(J22:J25)</f>
        <v>0</v>
      </c>
      <c r="AC125" s="26">
        <f>SUM(K22:K25)</f>
        <v>0</v>
      </c>
      <c r="AF125" s="26">
        <f>SUM(L22:L25)</f>
        <v>0</v>
      </c>
      <c r="AI125" s="26">
        <f>SUM(M22:M25)</f>
        <v>0</v>
      </c>
    </row>
    <row r="126" spans="1:35" s="25" customFormat="1" hidden="1" outlineLevel="4" x14ac:dyDescent="0.2">
      <c r="B126" s="26"/>
      <c r="E126" s="26"/>
      <c r="H126" s="26"/>
      <c r="K126" s="26"/>
      <c r="N126" s="26"/>
      <c r="Q126" s="26"/>
      <c r="T126" s="26"/>
      <c r="W126" s="26"/>
      <c r="Z126" s="26"/>
      <c r="AC126" s="26"/>
      <c r="AF126" s="26"/>
      <c r="AI126" s="26"/>
    </row>
    <row r="127" spans="1:35" s="25" customFormat="1" hidden="1" outlineLevel="3" collapsed="1" x14ac:dyDescent="0.2">
      <c r="A127" s="25" t="s">
        <v>75</v>
      </c>
      <c r="B127" s="26">
        <f>B28+B29</f>
        <v>0</v>
      </c>
      <c r="E127" s="26">
        <f>C28+C29</f>
        <v>0</v>
      </c>
      <c r="H127" s="26">
        <f>D28+D29</f>
        <v>0</v>
      </c>
      <c r="K127" s="26">
        <f>E28+E29</f>
        <v>0</v>
      </c>
      <c r="N127" s="26">
        <f>F28+F29</f>
        <v>0</v>
      </c>
      <c r="Q127" s="26">
        <f>G28+G29</f>
        <v>0</v>
      </c>
      <c r="T127" s="26">
        <f>H28+H29</f>
        <v>0</v>
      </c>
      <c r="W127" s="26">
        <f>I28+I29</f>
        <v>0</v>
      </c>
      <c r="Z127" s="26">
        <f>J28+J29</f>
        <v>0</v>
      </c>
      <c r="AC127" s="26">
        <f>K28+K29</f>
        <v>0</v>
      </c>
      <c r="AF127" s="26">
        <f>L28+L29</f>
        <v>0</v>
      </c>
      <c r="AI127" s="26">
        <f>M28+M29</f>
        <v>0</v>
      </c>
    </row>
    <row r="128" spans="1:35" s="25" customFormat="1" hidden="1" outlineLevel="3" x14ac:dyDescent="0.2"/>
    <row r="129" spans="1:37" s="25" customFormat="1" outlineLevel="1" collapsed="1" x14ac:dyDescent="0.2">
      <c r="A129" s="25" t="str">
        <f>"betriebliche Auszahlungen "&amp;A2</f>
        <v>betriebliche Auszahlungen 2021</v>
      </c>
      <c r="C129" s="26">
        <f>SUM(B33:B46)</f>
        <v>0</v>
      </c>
      <c r="F129" s="26">
        <f>SUM(C33:C46)</f>
        <v>0</v>
      </c>
      <c r="I129" s="26">
        <f>SUM(D33:D46)</f>
        <v>0</v>
      </c>
      <c r="L129" s="26">
        <f>SUM(E33:E46)</f>
        <v>0</v>
      </c>
      <c r="O129" s="26">
        <f>SUM(F33:F46)</f>
        <v>0</v>
      </c>
      <c r="R129" s="26">
        <f>SUM(G33:G46)</f>
        <v>0</v>
      </c>
      <c r="U129" s="26">
        <f>SUM(H33:H46)</f>
        <v>0</v>
      </c>
      <c r="X129" s="26">
        <f>SUM(I33:I46)</f>
        <v>0</v>
      </c>
      <c r="AA129" s="26">
        <f>SUM(J33:J46)</f>
        <v>0</v>
      </c>
      <c r="AD129" s="26">
        <f>SUM(K33:K46)</f>
        <v>0</v>
      </c>
      <c r="AG129" s="26">
        <f>SUM(L33:L46)</f>
        <v>0</v>
      </c>
      <c r="AJ129" s="26">
        <f>SUM(M33:M46)</f>
        <v>0</v>
      </c>
    </row>
    <row r="130" spans="1:37" s="25" customFormat="1" hidden="1" outlineLevel="3" collapsed="1" x14ac:dyDescent="0.2">
      <c r="A130" s="25" t="s">
        <v>24</v>
      </c>
      <c r="C130" s="26">
        <f>SUM(B49:B52)</f>
        <v>0</v>
      </c>
      <c r="F130" s="26">
        <f>SUM(C49:C52)</f>
        <v>0</v>
      </c>
      <c r="I130" s="26">
        <f>SUM(D49:D52)</f>
        <v>0</v>
      </c>
      <c r="L130" s="26">
        <f>SUM(E49:E52)</f>
        <v>0</v>
      </c>
      <c r="O130" s="26">
        <f>SUM(F49:F52)</f>
        <v>0</v>
      </c>
      <c r="R130" s="26">
        <f>SUM(G49:G52)</f>
        <v>0</v>
      </c>
      <c r="U130" s="26">
        <f>SUM(H49:H52)</f>
        <v>0</v>
      </c>
      <c r="X130" s="26">
        <f>SUM(I49:I52)</f>
        <v>0</v>
      </c>
      <c r="AA130" s="26">
        <f>SUM(J49:J52)</f>
        <v>0</v>
      </c>
      <c r="AD130" s="26">
        <f>SUM(K49:K52)</f>
        <v>0</v>
      </c>
      <c r="AG130" s="26">
        <f>SUM(L49:L52)</f>
        <v>0</v>
      </c>
      <c r="AJ130" s="26">
        <f>SUM(M49:M52)</f>
        <v>0</v>
      </c>
    </row>
    <row r="131" spans="1:37" s="25" customFormat="1" hidden="1" outlineLevel="2" x14ac:dyDescent="0.2">
      <c r="A131" s="25" t="s">
        <v>89</v>
      </c>
      <c r="C131" s="26">
        <f>SUM(B55:B57)</f>
        <v>0</v>
      </c>
      <c r="F131" s="26">
        <f>SUM(C55:C57)</f>
        <v>0</v>
      </c>
      <c r="I131" s="26">
        <f>SUM(D55:D57)</f>
        <v>0</v>
      </c>
      <c r="L131" s="26">
        <f>SUM(E55:E57)</f>
        <v>0</v>
      </c>
      <c r="O131" s="26">
        <f>SUM(F55:F57)</f>
        <v>0</v>
      </c>
      <c r="R131" s="26">
        <f>SUM(G55:G57)</f>
        <v>0</v>
      </c>
      <c r="U131" s="26">
        <f>SUM(H55:H57)</f>
        <v>0</v>
      </c>
      <c r="X131" s="26">
        <f>SUM(I55:I57)</f>
        <v>0</v>
      </c>
      <c r="AA131" s="26">
        <f>SUM(J55:J57)</f>
        <v>0</v>
      </c>
      <c r="AD131" s="26">
        <f>SUM(K55:K57)</f>
        <v>0</v>
      </c>
      <c r="AG131" s="26">
        <f>SUM(L55:L57)</f>
        <v>0</v>
      </c>
      <c r="AJ131" s="26">
        <f>SUM(M55:M57)</f>
        <v>0</v>
      </c>
      <c r="AK131" s="26"/>
    </row>
    <row r="132" spans="1:37" s="25" customFormat="1" hidden="1" outlineLevel="3" x14ac:dyDescent="0.2">
      <c r="A132" s="25" t="s">
        <v>76</v>
      </c>
      <c r="C132" s="26">
        <f>B60+B61</f>
        <v>0</v>
      </c>
      <c r="F132" s="26">
        <f>C60+C61</f>
        <v>0</v>
      </c>
      <c r="I132" s="26">
        <f>D60+D61</f>
        <v>0</v>
      </c>
      <c r="L132" s="26">
        <f>E60+E61</f>
        <v>0</v>
      </c>
      <c r="O132" s="26">
        <f>F60+F61</f>
        <v>0</v>
      </c>
      <c r="R132" s="26">
        <f>G60+G61</f>
        <v>0</v>
      </c>
      <c r="U132" s="26">
        <f>H60+H61</f>
        <v>0</v>
      </c>
      <c r="X132" s="26">
        <f>I60+I61</f>
        <v>0</v>
      </c>
      <c r="AA132" s="26">
        <f>J60+J61</f>
        <v>0</v>
      </c>
      <c r="AD132" s="26">
        <f>K60+K61</f>
        <v>0</v>
      </c>
      <c r="AG132" s="26">
        <f>L60+L61</f>
        <v>0</v>
      </c>
      <c r="AJ132" s="26">
        <f>M60+M61</f>
        <v>0</v>
      </c>
    </row>
    <row r="133" spans="1:37" s="25" customFormat="1" outlineLevel="1" collapsed="1" x14ac:dyDescent="0.2"/>
    <row r="134" spans="1:37" s="25" customFormat="1" outlineLevel="1" x14ac:dyDescent="0.2">
      <c r="A134" s="25" t="s">
        <v>70</v>
      </c>
      <c r="B134" s="26">
        <f>B67</f>
        <v>0</v>
      </c>
      <c r="C134" s="26">
        <f>B134</f>
        <v>0</v>
      </c>
      <c r="D134" s="26">
        <f>AVERAGE(C134,F134)</f>
        <v>0</v>
      </c>
      <c r="E134" s="26">
        <f>C67</f>
        <v>0</v>
      </c>
      <c r="F134" s="26">
        <f>E134</f>
        <v>0</v>
      </c>
      <c r="G134" s="26">
        <f>AVERAGE(F134,I134)</f>
        <v>0</v>
      </c>
      <c r="H134" s="26">
        <f>D67</f>
        <v>0</v>
      </c>
      <c r="I134" s="26">
        <f>H134</f>
        <v>0</v>
      </c>
      <c r="J134" s="26">
        <f>AVERAGE(I134,L134)</f>
        <v>0</v>
      </c>
      <c r="K134" s="26">
        <f>E67</f>
        <v>0</v>
      </c>
      <c r="L134" s="26">
        <f>K134</f>
        <v>0</v>
      </c>
      <c r="M134" s="26">
        <f>AVERAGE(L134,O134)</f>
        <v>0</v>
      </c>
      <c r="N134" s="26">
        <f>F67</f>
        <v>0</v>
      </c>
      <c r="O134" s="26">
        <f>N134</f>
        <v>0</v>
      </c>
      <c r="P134" s="26">
        <f>AVERAGE(O134,R134)</f>
        <v>0</v>
      </c>
      <c r="Q134" s="26">
        <f>G67</f>
        <v>0</v>
      </c>
      <c r="R134" s="26">
        <f>Q134</f>
        <v>0</v>
      </c>
      <c r="S134" s="26">
        <f>AVERAGE(R134,U134)</f>
        <v>0</v>
      </c>
      <c r="T134" s="26">
        <f>H67</f>
        <v>0</v>
      </c>
      <c r="U134" s="26">
        <f>T134</f>
        <v>0</v>
      </c>
      <c r="V134" s="26">
        <f>AVERAGE(U134,X134)</f>
        <v>0</v>
      </c>
      <c r="W134" s="26">
        <f>I67</f>
        <v>0</v>
      </c>
      <c r="X134" s="26">
        <f>W134</f>
        <v>0</v>
      </c>
      <c r="Y134" s="26">
        <f>AVERAGE(X134,AA134)</f>
        <v>0</v>
      </c>
      <c r="Z134" s="26">
        <f>J67</f>
        <v>0</v>
      </c>
      <c r="AA134" s="26">
        <f>Z134</f>
        <v>0</v>
      </c>
      <c r="AB134" s="26">
        <f>AVERAGE(AA134,AD134)</f>
        <v>0</v>
      </c>
      <c r="AC134" s="26">
        <f>K67</f>
        <v>0</v>
      </c>
      <c r="AD134" s="26">
        <f>AC134</f>
        <v>0</v>
      </c>
      <c r="AE134" s="26">
        <f>AVERAGE(AD134,AG134)</f>
        <v>0</v>
      </c>
      <c r="AF134" s="26">
        <f>L67</f>
        <v>0</v>
      </c>
      <c r="AG134" s="26">
        <f>AF134</f>
        <v>0</v>
      </c>
      <c r="AH134" s="26">
        <f>AVERAGE(AG134,AJ134)</f>
        <v>0</v>
      </c>
      <c r="AI134" s="26">
        <f>M67</f>
        <v>0</v>
      </c>
      <c r="AJ134" s="26">
        <f>AI134</f>
        <v>0</v>
      </c>
    </row>
    <row r="135" spans="1:37" s="29" customFormat="1" outlineLevel="1" x14ac:dyDescent="0.2"/>
    <row r="136" spans="1:37" s="29" customFormat="1" outlineLevel="1" x14ac:dyDescent="0.2"/>
    <row r="137" spans="1:37" s="29" customFormat="1" outlineLevel="1" x14ac:dyDescent="0.2"/>
    <row r="138" spans="1:37" s="29" customFormat="1" outlineLevel="1" x14ac:dyDescent="0.2"/>
    <row r="139" spans="1:37" s="29" customFormat="1" x14ac:dyDescent="0.2"/>
    <row r="140" spans="1:37" s="29" customFormat="1" x14ac:dyDescent="0.2"/>
  </sheetData>
  <sheetProtection sheet="1" objects="1" scenarios="1" selectLockedCells="1"/>
  <protectedRanges>
    <protectedRange sqref="C4:M4" name="Bereich5"/>
    <protectedRange sqref="B6:M19 B22:M25 B26:N26 B27:M30 N30 B20:N21" name="Bereich1"/>
    <protectedRange sqref="B33:B53 D33:M46 C33:C38 C40:C46 C48:M52 C47:N47 C53:N53" name="Bereich2"/>
    <protectedRange sqref="B55:M57 B59:M62 B58:N58 B63:N63" name="Bereich3"/>
    <protectedRange sqref="B4:M4" name="Bereich4"/>
  </protectedRanges>
  <mergeCells count="4">
    <mergeCell ref="W7:Z7"/>
    <mergeCell ref="P11:Q11"/>
    <mergeCell ref="P10:Q10"/>
    <mergeCell ref="P12:Q12"/>
  </mergeCells>
  <conditionalFormatting sqref="B20:N20">
    <cfRule type="cellIs" dxfId="111" priority="28" operator="equal">
      <formula>0</formula>
    </cfRule>
  </conditionalFormatting>
  <conditionalFormatting sqref="B20:N20">
    <cfRule type="cellIs" dxfId="110" priority="25" operator="equal">
      <formula>0</formula>
    </cfRule>
    <cfRule type="cellIs" dxfId="109" priority="26" operator="equal">
      <formula>0</formula>
    </cfRule>
    <cfRule type="cellIs" dxfId="108" priority="27" operator="equal">
      <formula>0</formula>
    </cfRule>
  </conditionalFormatting>
  <conditionalFormatting sqref="B26:N26">
    <cfRule type="cellIs" dxfId="107" priority="24" operator="equal">
      <formula>0</formula>
    </cfRule>
  </conditionalFormatting>
  <conditionalFormatting sqref="B26:N26">
    <cfRule type="cellIs" dxfId="106" priority="21" operator="equal">
      <formula>0</formula>
    </cfRule>
    <cfRule type="cellIs" dxfId="105" priority="22" operator="equal">
      <formula>0</formula>
    </cfRule>
    <cfRule type="cellIs" dxfId="104" priority="23" operator="equal">
      <formula>0</formula>
    </cfRule>
  </conditionalFormatting>
  <conditionalFormatting sqref="B30:N30">
    <cfRule type="cellIs" dxfId="103" priority="20" operator="equal">
      <formula>0</formula>
    </cfRule>
  </conditionalFormatting>
  <conditionalFormatting sqref="B30:N30">
    <cfRule type="cellIs" dxfId="102" priority="17" operator="equal">
      <formula>0</formula>
    </cfRule>
    <cfRule type="cellIs" dxfId="101" priority="18" operator="equal">
      <formula>0</formula>
    </cfRule>
    <cfRule type="cellIs" dxfId="100" priority="19" operator="equal">
      <formula>0</formula>
    </cfRule>
  </conditionalFormatting>
  <conditionalFormatting sqref="B47:N47">
    <cfRule type="cellIs" dxfId="99" priority="16" operator="equal">
      <formula>0</formula>
    </cfRule>
  </conditionalFormatting>
  <conditionalFormatting sqref="B47:N47">
    <cfRule type="cellIs" dxfId="98" priority="13" operator="equal">
      <formula>0</formula>
    </cfRule>
    <cfRule type="cellIs" dxfId="97" priority="14" operator="equal">
      <formula>0</formula>
    </cfRule>
    <cfRule type="cellIs" dxfId="96" priority="15" operator="equal">
      <formula>0</formula>
    </cfRule>
  </conditionalFormatting>
  <conditionalFormatting sqref="B53:N53">
    <cfRule type="cellIs" dxfId="95" priority="12" operator="equal">
      <formula>0</formula>
    </cfRule>
  </conditionalFormatting>
  <conditionalFormatting sqref="B53:N53">
    <cfRule type="cellIs" dxfId="94" priority="9" operator="equal">
      <formula>0</formula>
    </cfRule>
    <cfRule type="cellIs" dxfId="93" priority="10" operator="equal">
      <formula>0</formula>
    </cfRule>
    <cfRule type="cellIs" dxfId="92" priority="11" operator="equal">
      <formula>0</formula>
    </cfRule>
  </conditionalFormatting>
  <conditionalFormatting sqref="B58:N58">
    <cfRule type="cellIs" dxfId="91" priority="8" operator="equal">
      <formula>0</formula>
    </cfRule>
  </conditionalFormatting>
  <conditionalFormatting sqref="B58:N58">
    <cfRule type="cellIs" dxfId="90" priority="5" operator="equal">
      <formula>0</formula>
    </cfRule>
    <cfRule type="cellIs" dxfId="89" priority="6" operator="equal">
      <formula>0</formula>
    </cfRule>
    <cfRule type="cellIs" dxfId="88" priority="7" operator="equal">
      <formula>0</formula>
    </cfRule>
  </conditionalFormatting>
  <conditionalFormatting sqref="B63:N63">
    <cfRule type="cellIs" dxfId="87" priority="4" operator="equal">
      <formula>0</formula>
    </cfRule>
  </conditionalFormatting>
  <conditionalFormatting sqref="B63:N63">
    <cfRule type="cellIs" dxfId="86" priority="1" operator="equal">
      <formula>0</formula>
    </cfRule>
    <cfRule type="cellIs" dxfId="85" priority="2" operator="equal">
      <formula>0</formula>
    </cfRule>
    <cfRule type="cellIs" dxfId="84" priority="3" operator="equal">
      <formula>0</formula>
    </cfRule>
  </conditionalFormatting>
  <pageMargins left="0.7" right="0.7" top="0.78740157499999996" bottom="0.78740157499999996" header="0.3" footer="0.3"/>
  <pageSetup paperSize="9" scale="51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Vorausplanung3">
    <tabColor rgb="FF0070C0"/>
    <pageSetUpPr fitToPage="1"/>
  </sheetPr>
  <dimension ref="A1:AK140"/>
  <sheetViews>
    <sheetView showGridLines="0" zoomScale="70" zoomScaleNormal="70" workbookViewId="0">
      <pane xSplit="1" ySplit="2" topLeftCell="B42" activePane="bottomRight" state="frozen"/>
      <selection pane="topRight" activeCell="B1" sqref="B1"/>
      <selection pane="bottomLeft" activeCell="A3" sqref="A3"/>
      <selection pane="bottomRight" activeCell="D11" sqref="D11"/>
    </sheetView>
  </sheetViews>
  <sheetFormatPr baseColWidth="10" defaultColWidth="11.42578125" defaultRowHeight="12.75" outlineLevelRow="4" x14ac:dyDescent="0.2"/>
  <cols>
    <col min="1" max="1" width="31.85546875" style="2" bestFit="1" customWidth="1"/>
    <col min="2" max="13" width="12.7109375" style="2" customWidth="1"/>
    <col min="14" max="14" width="13.140625" style="2" bestFit="1" customWidth="1"/>
    <col min="15" max="16" width="11.42578125" style="2"/>
    <col min="17" max="17" width="17.140625" style="2" customWidth="1"/>
    <col min="18" max="24" width="11.42578125" style="2"/>
    <col min="25" max="25" width="11.7109375" style="2" customWidth="1"/>
    <col min="26" max="16384" width="11.42578125" style="2"/>
  </cols>
  <sheetData>
    <row r="1" spans="1:26" x14ac:dyDescent="0.2">
      <c r="A1" s="11" t="s">
        <v>59</v>
      </c>
      <c r="B1" s="11" t="s">
        <v>0</v>
      </c>
      <c r="C1" s="11" t="s">
        <v>33</v>
      </c>
      <c r="D1" s="11" t="s">
        <v>34</v>
      </c>
      <c r="E1" s="11" t="s">
        <v>35</v>
      </c>
      <c r="F1" s="11" t="s">
        <v>36</v>
      </c>
      <c r="G1" s="11" t="s">
        <v>37</v>
      </c>
      <c r="H1" s="11" t="s">
        <v>38</v>
      </c>
      <c r="I1" s="11" t="s">
        <v>39</v>
      </c>
      <c r="J1" s="11" t="s">
        <v>40</v>
      </c>
      <c r="K1" s="11" t="s">
        <v>41</v>
      </c>
      <c r="L1" s="11" t="s">
        <v>42</v>
      </c>
      <c r="M1" s="11" t="s">
        <v>43</v>
      </c>
      <c r="N1" s="4" t="s">
        <v>51</v>
      </c>
    </row>
    <row r="2" spans="1:26" x14ac:dyDescent="0.2">
      <c r="A2" s="49">
        <v>2022</v>
      </c>
      <c r="B2" s="12"/>
      <c r="C2" s="12"/>
      <c r="D2" s="12"/>
      <c r="E2" s="12"/>
      <c r="F2" s="12"/>
      <c r="G2" s="11" t="s">
        <v>30</v>
      </c>
      <c r="H2" s="11"/>
      <c r="I2" s="11"/>
      <c r="J2" s="11"/>
      <c r="K2" s="11"/>
      <c r="L2" s="11"/>
      <c r="M2" s="11"/>
      <c r="N2" s="4" t="s">
        <v>30</v>
      </c>
    </row>
    <row r="3" spans="1:26" x14ac:dyDescent="0.2">
      <c r="A3" s="8" t="s">
        <v>1</v>
      </c>
      <c r="B3" s="15"/>
      <c r="C3" s="16"/>
      <c r="D3" s="15"/>
      <c r="E3" s="16"/>
      <c r="F3" s="15"/>
      <c r="G3" s="16"/>
      <c r="H3" s="15"/>
      <c r="I3" s="16"/>
      <c r="J3" s="15"/>
      <c r="K3" s="16"/>
      <c r="L3" s="15"/>
      <c r="M3" s="16"/>
      <c r="N3" s="16"/>
    </row>
    <row r="4" spans="1:26" x14ac:dyDescent="0.2">
      <c r="A4" s="6" t="s">
        <v>32</v>
      </c>
      <c r="B4" s="51"/>
      <c r="C4" s="50">
        <f>+B67</f>
        <v>0</v>
      </c>
      <c r="D4" s="50">
        <f>+C67</f>
        <v>0</v>
      </c>
      <c r="E4" s="50">
        <f t="shared" ref="E4:M4" si="0">+D67</f>
        <v>0</v>
      </c>
      <c r="F4" s="50">
        <f t="shared" si="0"/>
        <v>0</v>
      </c>
      <c r="G4" s="50">
        <f t="shared" si="0"/>
        <v>0</v>
      </c>
      <c r="H4" s="50">
        <f t="shared" si="0"/>
        <v>0</v>
      </c>
      <c r="I4" s="50">
        <f t="shared" si="0"/>
        <v>0</v>
      </c>
      <c r="J4" s="50">
        <f t="shared" si="0"/>
        <v>0</v>
      </c>
      <c r="K4" s="50">
        <f t="shared" si="0"/>
        <v>0</v>
      </c>
      <c r="L4" s="50">
        <f t="shared" si="0"/>
        <v>0</v>
      </c>
      <c r="M4" s="50">
        <f t="shared" si="0"/>
        <v>0</v>
      </c>
      <c r="N4" s="18"/>
    </row>
    <row r="5" spans="1:26" x14ac:dyDescent="0.2">
      <c r="A5" s="8" t="s">
        <v>29</v>
      </c>
      <c r="B5" s="15"/>
      <c r="C5" s="16"/>
      <c r="D5" s="15"/>
      <c r="E5" s="16"/>
      <c r="F5" s="15"/>
      <c r="G5" s="16"/>
      <c r="H5" s="15"/>
      <c r="I5" s="16"/>
      <c r="J5" s="15"/>
      <c r="K5" s="16"/>
      <c r="L5" s="15"/>
      <c r="M5" s="16"/>
      <c r="N5" s="16"/>
    </row>
    <row r="6" spans="1:26" x14ac:dyDescent="0.2">
      <c r="A6" s="52" t="s">
        <v>2</v>
      </c>
      <c r="B6" s="38"/>
      <c r="C6" s="39"/>
      <c r="D6" s="38"/>
      <c r="E6" s="39"/>
      <c r="F6" s="38"/>
      <c r="G6" s="39"/>
      <c r="H6" s="38"/>
      <c r="I6" s="39"/>
      <c r="J6" s="38"/>
      <c r="K6" s="39"/>
      <c r="L6" s="38"/>
      <c r="M6" s="39"/>
      <c r="N6" s="31">
        <f>SUM(B6:M6)</f>
        <v>0</v>
      </c>
    </row>
    <row r="7" spans="1:26" ht="15.75" x14ac:dyDescent="0.25">
      <c r="A7" s="52" t="s">
        <v>14</v>
      </c>
      <c r="B7" s="40"/>
      <c r="C7" s="41"/>
      <c r="D7" s="40"/>
      <c r="E7" s="41"/>
      <c r="F7" s="40"/>
      <c r="G7" s="41"/>
      <c r="H7" s="40"/>
      <c r="I7" s="41"/>
      <c r="J7" s="40"/>
      <c r="K7" s="41"/>
      <c r="L7" s="40"/>
      <c r="M7" s="41"/>
      <c r="N7" s="35">
        <f t="shared" ref="N7:N29" si="1">SUM(B7:M7)</f>
        <v>0</v>
      </c>
      <c r="W7" s="102" t="s">
        <v>105</v>
      </c>
      <c r="X7" s="102"/>
      <c r="Y7" s="102"/>
      <c r="Z7" s="102"/>
    </row>
    <row r="8" spans="1:26" x14ac:dyDescent="0.2">
      <c r="A8" s="52" t="s">
        <v>71</v>
      </c>
      <c r="B8" s="40"/>
      <c r="C8" s="41"/>
      <c r="D8" s="40"/>
      <c r="E8" s="41"/>
      <c r="F8" s="40"/>
      <c r="G8" s="41"/>
      <c r="H8" s="40"/>
      <c r="I8" s="41"/>
      <c r="J8" s="40"/>
      <c r="K8" s="41"/>
      <c r="L8" s="40"/>
      <c r="M8" s="41"/>
      <c r="N8" s="35">
        <f t="shared" si="1"/>
        <v>0</v>
      </c>
    </row>
    <row r="9" spans="1:26" x14ac:dyDescent="0.2">
      <c r="A9" s="52" t="s">
        <v>3</v>
      </c>
      <c r="B9" s="40"/>
      <c r="C9" s="41"/>
      <c r="D9" s="40"/>
      <c r="E9" s="41"/>
      <c r="F9" s="40"/>
      <c r="G9" s="41"/>
      <c r="H9" s="40"/>
      <c r="I9" s="41"/>
      <c r="J9" s="40"/>
      <c r="K9" s="41"/>
      <c r="L9" s="40"/>
      <c r="M9" s="41"/>
      <c r="N9" s="35">
        <f t="shared" si="1"/>
        <v>0</v>
      </c>
      <c r="R9" s="2" t="s">
        <v>77</v>
      </c>
      <c r="S9" s="2" t="s">
        <v>78</v>
      </c>
      <c r="Y9" s="2" t="s">
        <v>77</v>
      </c>
      <c r="Z9" s="2" t="s">
        <v>78</v>
      </c>
    </row>
    <row r="10" spans="1:26" x14ac:dyDescent="0.2">
      <c r="A10" s="52" t="s">
        <v>66</v>
      </c>
      <c r="B10" s="40"/>
      <c r="C10" s="41"/>
      <c r="D10" s="40"/>
      <c r="E10" s="41"/>
      <c r="F10" s="40"/>
      <c r="G10" s="41"/>
      <c r="H10" s="40"/>
      <c r="I10" s="41"/>
      <c r="J10" s="40"/>
      <c r="K10" s="41"/>
      <c r="L10" s="40"/>
      <c r="M10" s="41"/>
      <c r="N10" s="35">
        <f t="shared" si="1"/>
        <v>0</v>
      </c>
      <c r="P10" s="104" t="str">
        <f>A123</f>
        <v>betriebliche Einzahlungen 2022</v>
      </c>
      <c r="Q10" s="104"/>
      <c r="R10" s="24">
        <f>SUM(N6:N19)</f>
        <v>0</v>
      </c>
      <c r="W10" s="100" t="str">
        <f>"Einzahlungen "&amp;A2</f>
        <v>Einzahlungen 2022</v>
      </c>
      <c r="X10" s="59"/>
      <c r="Y10" s="24">
        <f>N31</f>
        <v>0</v>
      </c>
    </row>
    <row r="11" spans="1:26" x14ac:dyDescent="0.2">
      <c r="A11" s="52" t="s">
        <v>4</v>
      </c>
      <c r="B11" s="40"/>
      <c r="C11" s="41"/>
      <c r="D11" s="40"/>
      <c r="E11" s="41"/>
      <c r="F11" s="40"/>
      <c r="G11" s="41"/>
      <c r="H11" s="40"/>
      <c r="I11" s="41"/>
      <c r="J11" s="40"/>
      <c r="K11" s="41"/>
      <c r="L11" s="40"/>
      <c r="M11" s="41"/>
      <c r="N11" s="35">
        <f t="shared" si="1"/>
        <v>0</v>
      </c>
      <c r="P11" s="103" t="str">
        <f>A129</f>
        <v>betriebliche Auszahlungen 2022</v>
      </c>
      <c r="Q11" s="103"/>
      <c r="S11" s="24">
        <f>SUM(N47+N62+N53)</f>
        <v>0</v>
      </c>
      <c r="W11" s="101" t="str">
        <f>"Auszahlungen "&amp;A2</f>
        <v>Auszahlungen 2022</v>
      </c>
      <c r="X11" s="58"/>
      <c r="Z11" s="24">
        <f>N64</f>
        <v>0</v>
      </c>
    </row>
    <row r="12" spans="1:26" ht="15.75" customHeight="1" thickBot="1" x14ac:dyDescent="0.25">
      <c r="A12" s="52" t="s">
        <v>5</v>
      </c>
      <c r="B12" s="40"/>
      <c r="C12" s="41"/>
      <c r="D12" s="40"/>
      <c r="E12" s="41"/>
      <c r="F12" s="40"/>
      <c r="G12" s="41"/>
      <c r="H12" s="40"/>
      <c r="I12" s="41"/>
      <c r="J12" s="40"/>
      <c r="K12" s="41"/>
      <c r="L12" s="40"/>
      <c r="M12" s="41"/>
      <c r="N12" s="35">
        <f t="shared" si="1"/>
        <v>0</v>
      </c>
      <c r="P12" s="105" t="s">
        <v>74</v>
      </c>
      <c r="Q12" s="105"/>
      <c r="R12" s="27"/>
      <c r="S12" s="28">
        <f>R10-S11</f>
        <v>0</v>
      </c>
      <c r="W12" s="74" t="s">
        <v>74</v>
      </c>
      <c r="X12" s="74"/>
      <c r="Y12" s="27"/>
      <c r="Z12" s="28">
        <f>Y10-Z11</f>
        <v>0</v>
      </c>
    </row>
    <row r="13" spans="1:26" ht="13.5" thickTop="1" x14ac:dyDescent="0.2">
      <c r="A13" s="52" t="s">
        <v>6</v>
      </c>
      <c r="B13" s="40"/>
      <c r="C13" s="41"/>
      <c r="D13" s="40"/>
      <c r="E13" s="41"/>
      <c r="F13" s="40"/>
      <c r="G13" s="41"/>
      <c r="H13" s="40"/>
      <c r="I13" s="41"/>
      <c r="J13" s="40"/>
      <c r="K13" s="41"/>
      <c r="L13" s="40"/>
      <c r="M13" s="41"/>
      <c r="N13" s="35">
        <f t="shared" si="1"/>
        <v>0</v>
      </c>
    </row>
    <row r="14" spans="1:26" x14ac:dyDescent="0.2">
      <c r="A14" s="52" t="s">
        <v>7</v>
      </c>
      <c r="B14" s="40"/>
      <c r="C14" s="41"/>
      <c r="D14" s="40"/>
      <c r="E14" s="41"/>
      <c r="F14" s="40"/>
      <c r="G14" s="41"/>
      <c r="H14" s="40"/>
      <c r="I14" s="41"/>
      <c r="J14" s="40"/>
      <c r="K14" s="41"/>
      <c r="L14" s="40"/>
      <c r="M14" s="41"/>
      <c r="N14" s="35">
        <f t="shared" si="1"/>
        <v>0</v>
      </c>
    </row>
    <row r="15" spans="1:26" x14ac:dyDescent="0.2">
      <c r="A15" s="52" t="s">
        <v>8</v>
      </c>
      <c r="B15" s="40"/>
      <c r="C15" s="41"/>
      <c r="D15" s="40"/>
      <c r="E15" s="41"/>
      <c r="F15" s="40"/>
      <c r="G15" s="41"/>
      <c r="H15" s="40"/>
      <c r="I15" s="41"/>
      <c r="J15" s="40"/>
      <c r="K15" s="41"/>
      <c r="L15" s="40"/>
      <c r="M15" s="41"/>
      <c r="N15" s="35">
        <f t="shared" si="1"/>
        <v>0</v>
      </c>
    </row>
    <row r="16" spans="1:26" x14ac:dyDescent="0.2">
      <c r="A16" s="52" t="s">
        <v>65</v>
      </c>
      <c r="B16" s="40"/>
      <c r="C16" s="41"/>
      <c r="D16" s="40"/>
      <c r="E16" s="41"/>
      <c r="F16" s="40"/>
      <c r="G16" s="41"/>
      <c r="H16" s="40"/>
      <c r="I16" s="41"/>
      <c r="J16" s="40"/>
      <c r="K16" s="41"/>
      <c r="L16" s="40"/>
      <c r="M16" s="41"/>
      <c r="N16" s="35">
        <f t="shared" si="1"/>
        <v>0</v>
      </c>
    </row>
    <row r="17" spans="1:14" x14ac:dyDescent="0.2">
      <c r="A17" s="52" t="s">
        <v>9</v>
      </c>
      <c r="B17" s="40"/>
      <c r="C17" s="41"/>
      <c r="D17" s="40"/>
      <c r="E17" s="41"/>
      <c r="F17" s="40"/>
      <c r="G17" s="41"/>
      <c r="H17" s="40"/>
      <c r="I17" s="41"/>
      <c r="J17" s="40"/>
      <c r="K17" s="41"/>
      <c r="L17" s="40"/>
      <c r="M17" s="41"/>
      <c r="N17" s="35">
        <f t="shared" si="1"/>
        <v>0</v>
      </c>
    </row>
    <row r="18" spans="1:14" x14ac:dyDescent="0.2">
      <c r="A18" s="52" t="s">
        <v>10</v>
      </c>
      <c r="B18" s="40"/>
      <c r="C18" s="41"/>
      <c r="D18" s="40"/>
      <c r="E18" s="41"/>
      <c r="F18" s="40"/>
      <c r="G18" s="41"/>
      <c r="H18" s="40"/>
      <c r="I18" s="41"/>
      <c r="J18" s="40"/>
      <c r="K18" s="41"/>
      <c r="L18" s="40"/>
      <c r="M18" s="41"/>
      <c r="N18" s="35">
        <f t="shared" si="1"/>
        <v>0</v>
      </c>
    </row>
    <row r="19" spans="1:14" ht="13.5" thickBot="1" x14ac:dyDescent="0.25">
      <c r="A19" s="52" t="s">
        <v>23</v>
      </c>
      <c r="B19" s="63"/>
      <c r="C19" s="64"/>
      <c r="D19" s="63"/>
      <c r="E19" s="64"/>
      <c r="F19" s="63"/>
      <c r="G19" s="64"/>
      <c r="H19" s="63"/>
      <c r="I19" s="64"/>
      <c r="J19" s="63"/>
      <c r="K19" s="64"/>
      <c r="L19" s="63"/>
      <c r="M19" s="64"/>
      <c r="N19" s="65">
        <f t="shared" si="1"/>
        <v>0</v>
      </c>
    </row>
    <row r="20" spans="1:14" ht="13.5" thickBot="1" x14ac:dyDescent="0.25">
      <c r="A20" s="83" t="s">
        <v>101</v>
      </c>
      <c r="B20" s="79">
        <f t="shared" ref="B20" si="2">SUM(B6:B19)</f>
        <v>0</v>
      </c>
      <c r="C20" s="79">
        <f t="shared" ref="C20:N20" si="3">SUM(C6:C19)</f>
        <v>0</v>
      </c>
      <c r="D20" s="79">
        <f t="shared" si="3"/>
        <v>0</v>
      </c>
      <c r="E20" s="79">
        <f t="shared" si="3"/>
        <v>0</v>
      </c>
      <c r="F20" s="79">
        <f t="shared" si="3"/>
        <v>0</v>
      </c>
      <c r="G20" s="79">
        <f t="shared" si="3"/>
        <v>0</v>
      </c>
      <c r="H20" s="79">
        <f t="shared" si="3"/>
        <v>0</v>
      </c>
      <c r="I20" s="79">
        <f t="shared" si="3"/>
        <v>0</v>
      </c>
      <c r="J20" s="79">
        <f t="shared" si="3"/>
        <v>0</v>
      </c>
      <c r="K20" s="79">
        <f t="shared" si="3"/>
        <v>0</v>
      </c>
      <c r="L20" s="79">
        <f t="shared" si="3"/>
        <v>0</v>
      </c>
      <c r="M20" s="79">
        <f t="shared" si="3"/>
        <v>0</v>
      </c>
      <c r="N20" s="80">
        <f t="shared" si="3"/>
        <v>0</v>
      </c>
    </row>
    <row r="21" spans="1:14" ht="13.5" thickBot="1" x14ac:dyDescent="0.25">
      <c r="A21" s="84" t="s">
        <v>11</v>
      </c>
      <c r="B21" s="79"/>
      <c r="C21" s="79"/>
      <c r="D21" s="79"/>
      <c r="E21" s="79"/>
      <c r="F21" s="79"/>
      <c r="G21" s="79"/>
      <c r="H21" s="79"/>
      <c r="I21" s="79"/>
      <c r="J21" s="79"/>
      <c r="K21" s="79"/>
      <c r="L21" s="79"/>
      <c r="M21" s="79"/>
      <c r="N21" s="80"/>
    </row>
    <row r="22" spans="1:14" x14ac:dyDescent="0.2">
      <c r="A22" s="52" t="s">
        <v>67</v>
      </c>
      <c r="B22" s="66"/>
      <c r="C22" s="70"/>
      <c r="D22" s="66"/>
      <c r="E22" s="70"/>
      <c r="F22" s="66"/>
      <c r="G22" s="70"/>
      <c r="H22" s="66"/>
      <c r="I22" s="70"/>
      <c r="J22" s="66"/>
      <c r="K22" s="70"/>
      <c r="L22" s="66"/>
      <c r="M22" s="70"/>
      <c r="N22" s="68">
        <f t="shared" si="1"/>
        <v>0</v>
      </c>
    </row>
    <row r="23" spans="1:14" x14ac:dyDescent="0.2">
      <c r="A23" s="52" t="s">
        <v>68</v>
      </c>
      <c r="B23" s="40"/>
      <c r="C23" s="41"/>
      <c r="D23" s="40"/>
      <c r="E23" s="41"/>
      <c r="F23" s="40"/>
      <c r="G23" s="41"/>
      <c r="H23" s="40"/>
      <c r="I23" s="41"/>
      <c r="J23" s="40"/>
      <c r="K23" s="41"/>
      <c r="L23" s="40"/>
      <c r="M23" s="41"/>
      <c r="N23" s="35">
        <f t="shared" si="1"/>
        <v>0</v>
      </c>
    </row>
    <row r="24" spans="1:14" x14ac:dyDescent="0.2">
      <c r="A24" s="52" t="s">
        <v>95</v>
      </c>
      <c r="B24" s="40"/>
      <c r="C24" s="41"/>
      <c r="D24" s="40"/>
      <c r="E24" s="41"/>
      <c r="F24" s="40"/>
      <c r="G24" s="41"/>
      <c r="H24" s="40"/>
      <c r="I24" s="41"/>
      <c r="J24" s="40"/>
      <c r="K24" s="41"/>
      <c r="L24" s="40"/>
      <c r="M24" s="41"/>
      <c r="N24" s="35">
        <f t="shared" si="1"/>
        <v>0</v>
      </c>
    </row>
    <row r="25" spans="1:14" ht="13.5" thickBot="1" x14ac:dyDescent="0.25">
      <c r="A25" s="52" t="s">
        <v>10</v>
      </c>
      <c r="B25" s="63"/>
      <c r="C25" s="64"/>
      <c r="D25" s="63"/>
      <c r="E25" s="64"/>
      <c r="F25" s="63"/>
      <c r="G25" s="64"/>
      <c r="H25" s="63"/>
      <c r="I25" s="64"/>
      <c r="J25" s="63"/>
      <c r="K25" s="64"/>
      <c r="L25" s="63"/>
      <c r="M25" s="64"/>
      <c r="N25" s="65">
        <f t="shared" si="1"/>
        <v>0</v>
      </c>
    </row>
    <row r="26" spans="1:14" ht="13.5" thickBot="1" x14ac:dyDescent="0.25">
      <c r="A26" s="83" t="s">
        <v>101</v>
      </c>
      <c r="B26" s="79">
        <f>SUM(B21:B25)</f>
        <v>0</v>
      </c>
      <c r="C26" s="79">
        <f t="shared" ref="C26:N26" si="4">SUM(C21:C25)</f>
        <v>0</v>
      </c>
      <c r="D26" s="79">
        <f t="shared" si="4"/>
        <v>0</v>
      </c>
      <c r="E26" s="79">
        <f t="shared" si="4"/>
        <v>0</v>
      </c>
      <c r="F26" s="79">
        <f t="shared" si="4"/>
        <v>0</v>
      </c>
      <c r="G26" s="79">
        <f t="shared" si="4"/>
        <v>0</v>
      </c>
      <c r="H26" s="79">
        <f t="shared" si="4"/>
        <v>0</v>
      </c>
      <c r="I26" s="79">
        <f t="shared" si="4"/>
        <v>0</v>
      </c>
      <c r="J26" s="79">
        <f t="shared" si="4"/>
        <v>0</v>
      </c>
      <c r="K26" s="79">
        <f t="shared" si="4"/>
        <v>0</v>
      </c>
      <c r="L26" s="79">
        <f t="shared" si="4"/>
        <v>0</v>
      </c>
      <c r="M26" s="79">
        <f t="shared" si="4"/>
        <v>0</v>
      </c>
      <c r="N26" s="80">
        <f t="shared" si="4"/>
        <v>0</v>
      </c>
    </row>
    <row r="27" spans="1:14" x14ac:dyDescent="0.2">
      <c r="A27" s="85" t="s">
        <v>75</v>
      </c>
      <c r="B27" s="66"/>
      <c r="C27" s="67"/>
      <c r="D27" s="66"/>
      <c r="E27" s="67"/>
      <c r="F27" s="66"/>
      <c r="G27" s="67"/>
      <c r="H27" s="66"/>
      <c r="I27" s="67"/>
      <c r="J27" s="66"/>
      <c r="K27" s="67"/>
      <c r="L27" s="66"/>
      <c r="M27" s="67"/>
      <c r="N27" s="68">
        <f t="shared" si="1"/>
        <v>0</v>
      </c>
    </row>
    <row r="28" spans="1:14" x14ac:dyDescent="0.2">
      <c r="A28" s="52" t="s">
        <v>44</v>
      </c>
      <c r="B28" s="40"/>
      <c r="C28" s="41"/>
      <c r="D28" s="40"/>
      <c r="E28" s="41"/>
      <c r="F28" s="40"/>
      <c r="G28" s="41"/>
      <c r="H28" s="40"/>
      <c r="I28" s="41"/>
      <c r="J28" s="40"/>
      <c r="K28" s="41"/>
      <c r="L28" s="40"/>
      <c r="M28" s="41"/>
      <c r="N28" s="35">
        <f t="shared" si="1"/>
        <v>0</v>
      </c>
    </row>
    <row r="29" spans="1:14" ht="13.5" thickBot="1" x14ac:dyDescent="0.25">
      <c r="A29" s="52" t="s">
        <v>97</v>
      </c>
      <c r="B29" s="42"/>
      <c r="C29" s="43"/>
      <c r="D29" s="42"/>
      <c r="E29" s="43"/>
      <c r="F29" s="42"/>
      <c r="G29" s="43"/>
      <c r="H29" s="42"/>
      <c r="I29" s="43"/>
      <c r="J29" s="42"/>
      <c r="K29" s="43"/>
      <c r="L29" s="42"/>
      <c r="M29" s="43"/>
      <c r="N29" s="33">
        <f t="shared" si="1"/>
        <v>0</v>
      </c>
    </row>
    <row r="30" spans="1:14" ht="13.5" thickBot="1" x14ac:dyDescent="0.25">
      <c r="A30" s="83" t="s">
        <v>101</v>
      </c>
      <c r="B30" s="79">
        <f>SUM(B27:B29)</f>
        <v>0</v>
      </c>
      <c r="C30" s="79">
        <f t="shared" ref="C30:N30" si="5">SUM(C27:C29)</f>
        <v>0</v>
      </c>
      <c r="D30" s="79">
        <f t="shared" si="5"/>
        <v>0</v>
      </c>
      <c r="E30" s="79">
        <f t="shared" si="5"/>
        <v>0</v>
      </c>
      <c r="F30" s="79">
        <f t="shared" si="5"/>
        <v>0</v>
      </c>
      <c r="G30" s="79">
        <f t="shared" si="5"/>
        <v>0</v>
      </c>
      <c r="H30" s="79">
        <f t="shared" si="5"/>
        <v>0</v>
      </c>
      <c r="I30" s="79">
        <f t="shared" si="5"/>
        <v>0</v>
      </c>
      <c r="J30" s="79">
        <f t="shared" si="5"/>
        <v>0</v>
      </c>
      <c r="K30" s="79">
        <f t="shared" si="5"/>
        <v>0</v>
      </c>
      <c r="L30" s="79">
        <f t="shared" si="5"/>
        <v>0</v>
      </c>
      <c r="M30" s="79">
        <f t="shared" si="5"/>
        <v>0</v>
      </c>
      <c r="N30" s="80">
        <f t="shared" si="5"/>
        <v>0</v>
      </c>
    </row>
    <row r="31" spans="1:14" s="3" customFormat="1" x14ac:dyDescent="0.2">
      <c r="A31" s="85" t="str">
        <f>"Summe Einzahlungen "&amp;A2</f>
        <v>Summe Einzahlungen 2022</v>
      </c>
      <c r="B31" s="20">
        <f>SUM(B20+B26+B30)</f>
        <v>0</v>
      </c>
      <c r="C31" s="20">
        <f t="shared" ref="C31:N31" si="6">SUM(C20+C26+C30)</f>
        <v>0</v>
      </c>
      <c r="D31" s="20">
        <f t="shared" si="6"/>
        <v>0</v>
      </c>
      <c r="E31" s="20">
        <f t="shared" si="6"/>
        <v>0</v>
      </c>
      <c r="F31" s="20">
        <f t="shared" si="6"/>
        <v>0</v>
      </c>
      <c r="G31" s="20">
        <f t="shared" si="6"/>
        <v>0</v>
      </c>
      <c r="H31" s="20">
        <f t="shared" si="6"/>
        <v>0</v>
      </c>
      <c r="I31" s="20">
        <f t="shared" si="6"/>
        <v>0</v>
      </c>
      <c r="J31" s="20">
        <f t="shared" si="6"/>
        <v>0</v>
      </c>
      <c r="K31" s="20">
        <f t="shared" si="6"/>
        <v>0</v>
      </c>
      <c r="L31" s="20">
        <f t="shared" si="6"/>
        <v>0</v>
      </c>
      <c r="M31" s="20">
        <f t="shared" si="6"/>
        <v>0</v>
      </c>
      <c r="N31" s="20">
        <f t="shared" si="6"/>
        <v>0</v>
      </c>
    </row>
    <row r="32" spans="1:14" x14ac:dyDescent="0.2">
      <c r="A32" s="87" t="s">
        <v>28</v>
      </c>
      <c r="B32" s="15"/>
      <c r="C32" s="16"/>
      <c r="D32" s="15"/>
      <c r="E32" s="16"/>
      <c r="F32" s="15"/>
      <c r="G32" s="16"/>
      <c r="H32" s="15"/>
      <c r="I32" s="16"/>
      <c r="J32" s="15"/>
      <c r="K32" s="16"/>
      <c r="L32" s="15"/>
      <c r="M32" s="16"/>
      <c r="N32" s="16"/>
    </row>
    <row r="33" spans="1:14" x14ac:dyDescent="0.2">
      <c r="A33" s="54" t="s">
        <v>62</v>
      </c>
      <c r="B33" s="44"/>
      <c r="C33" s="45"/>
      <c r="D33" s="44"/>
      <c r="E33" s="45"/>
      <c r="F33" s="44"/>
      <c r="G33" s="45"/>
      <c r="H33" s="44"/>
      <c r="I33" s="45"/>
      <c r="J33" s="44"/>
      <c r="K33" s="45"/>
      <c r="L33" s="44"/>
      <c r="M33" s="45"/>
      <c r="N33" s="19">
        <f>SUM(B33:M33)</f>
        <v>0</v>
      </c>
    </row>
    <row r="34" spans="1:14" x14ac:dyDescent="0.2">
      <c r="A34" s="54" t="s">
        <v>63</v>
      </c>
      <c r="B34" s="40"/>
      <c r="C34" s="41"/>
      <c r="D34" s="40"/>
      <c r="E34" s="41"/>
      <c r="F34" s="40"/>
      <c r="G34" s="41"/>
      <c r="H34" s="40"/>
      <c r="I34" s="41"/>
      <c r="J34" s="40"/>
      <c r="K34" s="41"/>
      <c r="L34" s="40"/>
      <c r="M34" s="41"/>
      <c r="N34" s="35">
        <f t="shared" ref="N34:N52" si="7">SUM(B34:M34)</f>
        <v>0</v>
      </c>
    </row>
    <row r="35" spans="1:14" x14ac:dyDescent="0.2">
      <c r="A35" s="54" t="s">
        <v>64</v>
      </c>
      <c r="B35" s="40"/>
      <c r="C35" s="41"/>
      <c r="D35" s="40"/>
      <c r="E35" s="41"/>
      <c r="F35" s="40"/>
      <c r="G35" s="41"/>
      <c r="H35" s="40"/>
      <c r="I35" s="41"/>
      <c r="J35" s="40"/>
      <c r="K35" s="41"/>
      <c r="L35" s="40"/>
      <c r="M35" s="41"/>
      <c r="N35" s="35">
        <f t="shared" si="7"/>
        <v>0</v>
      </c>
    </row>
    <row r="36" spans="1:14" x14ac:dyDescent="0.2">
      <c r="A36" s="54" t="s">
        <v>15</v>
      </c>
      <c r="B36" s="40"/>
      <c r="C36" s="41"/>
      <c r="D36" s="40"/>
      <c r="E36" s="41"/>
      <c r="F36" s="40"/>
      <c r="G36" s="41"/>
      <c r="H36" s="40"/>
      <c r="I36" s="41"/>
      <c r="J36" s="40"/>
      <c r="K36" s="41"/>
      <c r="L36" s="40"/>
      <c r="M36" s="41"/>
      <c r="N36" s="35">
        <f t="shared" si="7"/>
        <v>0</v>
      </c>
    </row>
    <row r="37" spans="1:14" x14ac:dyDescent="0.2">
      <c r="A37" s="54" t="s">
        <v>16</v>
      </c>
      <c r="B37" s="40"/>
      <c r="C37" s="41"/>
      <c r="D37" s="40"/>
      <c r="E37" s="41"/>
      <c r="F37" s="40"/>
      <c r="G37" s="41"/>
      <c r="H37" s="40"/>
      <c r="I37" s="41"/>
      <c r="J37" s="40"/>
      <c r="K37" s="41"/>
      <c r="L37" s="40"/>
      <c r="M37" s="41"/>
      <c r="N37" s="35">
        <f t="shared" si="7"/>
        <v>0</v>
      </c>
    </row>
    <row r="38" spans="1:14" x14ac:dyDescent="0.2">
      <c r="A38" s="54" t="s">
        <v>17</v>
      </c>
      <c r="B38" s="40"/>
      <c r="C38" s="41"/>
      <c r="D38" s="40"/>
      <c r="E38" s="41"/>
      <c r="F38" s="40"/>
      <c r="G38" s="41"/>
      <c r="H38" s="40"/>
      <c r="I38" s="41"/>
      <c r="J38" s="40"/>
      <c r="K38" s="41"/>
      <c r="L38" s="40"/>
      <c r="M38" s="41"/>
      <c r="N38" s="35">
        <f t="shared" si="7"/>
        <v>0</v>
      </c>
    </row>
    <row r="39" spans="1:14" x14ac:dyDescent="0.2">
      <c r="A39" s="54" t="s">
        <v>18</v>
      </c>
      <c r="B39" s="40"/>
      <c r="C39" s="60"/>
      <c r="D39" s="40"/>
      <c r="E39" s="41"/>
      <c r="F39" s="40"/>
      <c r="G39" s="41"/>
      <c r="H39" s="40"/>
      <c r="I39" s="41"/>
      <c r="J39" s="40"/>
      <c r="K39" s="41"/>
      <c r="L39" s="40"/>
      <c r="M39" s="41"/>
      <c r="N39" s="35">
        <f t="shared" si="7"/>
        <v>0</v>
      </c>
    </row>
    <row r="40" spans="1:14" x14ac:dyDescent="0.2">
      <c r="A40" s="54" t="s">
        <v>19</v>
      </c>
      <c r="B40" s="40"/>
      <c r="C40" s="41"/>
      <c r="D40" s="40"/>
      <c r="E40" s="41"/>
      <c r="F40" s="40"/>
      <c r="G40" s="41"/>
      <c r="H40" s="40"/>
      <c r="I40" s="41"/>
      <c r="J40" s="40"/>
      <c r="K40" s="41"/>
      <c r="L40" s="40"/>
      <c r="M40" s="41"/>
      <c r="N40" s="35">
        <f t="shared" si="7"/>
        <v>0</v>
      </c>
    </row>
    <row r="41" spans="1:14" x14ac:dyDescent="0.2">
      <c r="A41" s="54" t="s">
        <v>60</v>
      </c>
      <c r="B41" s="40"/>
      <c r="C41" s="41"/>
      <c r="D41" s="40"/>
      <c r="E41" s="41"/>
      <c r="F41" s="40"/>
      <c r="G41" s="41"/>
      <c r="H41" s="40"/>
      <c r="I41" s="41"/>
      <c r="J41" s="40"/>
      <c r="K41" s="41"/>
      <c r="L41" s="40"/>
      <c r="M41" s="41"/>
      <c r="N41" s="35">
        <f t="shared" si="7"/>
        <v>0</v>
      </c>
    </row>
    <row r="42" spans="1:14" x14ac:dyDescent="0.2">
      <c r="A42" s="54" t="s">
        <v>20</v>
      </c>
      <c r="B42" s="40"/>
      <c r="C42" s="41"/>
      <c r="D42" s="40"/>
      <c r="E42" s="41"/>
      <c r="F42" s="40"/>
      <c r="G42" s="41"/>
      <c r="H42" s="40"/>
      <c r="I42" s="41"/>
      <c r="J42" s="40"/>
      <c r="K42" s="41"/>
      <c r="L42" s="40"/>
      <c r="M42" s="41"/>
      <c r="N42" s="35">
        <f t="shared" si="7"/>
        <v>0</v>
      </c>
    </row>
    <row r="43" spans="1:14" x14ac:dyDescent="0.2">
      <c r="A43" s="54" t="s">
        <v>21</v>
      </c>
      <c r="B43" s="40"/>
      <c r="C43" s="41"/>
      <c r="D43" s="40"/>
      <c r="E43" s="41"/>
      <c r="F43" s="40"/>
      <c r="G43" s="41"/>
      <c r="H43" s="40"/>
      <c r="I43" s="41"/>
      <c r="J43" s="40"/>
      <c r="K43" s="41"/>
      <c r="L43" s="40"/>
      <c r="M43" s="41"/>
      <c r="N43" s="35">
        <f t="shared" si="7"/>
        <v>0</v>
      </c>
    </row>
    <row r="44" spans="1:14" x14ac:dyDescent="0.2">
      <c r="A44" s="54" t="s">
        <v>31</v>
      </c>
      <c r="B44" s="40"/>
      <c r="C44" s="41"/>
      <c r="D44" s="40"/>
      <c r="E44" s="41"/>
      <c r="F44" s="40"/>
      <c r="G44" s="41"/>
      <c r="H44" s="40"/>
      <c r="I44" s="41"/>
      <c r="J44" s="40"/>
      <c r="K44" s="41"/>
      <c r="L44" s="40"/>
      <c r="M44" s="41"/>
      <c r="N44" s="35">
        <f t="shared" si="7"/>
        <v>0</v>
      </c>
    </row>
    <row r="45" spans="1:14" x14ac:dyDescent="0.2">
      <c r="A45" s="54" t="s">
        <v>22</v>
      </c>
      <c r="B45" s="40"/>
      <c r="C45" s="41"/>
      <c r="D45" s="40"/>
      <c r="E45" s="41"/>
      <c r="F45" s="40"/>
      <c r="G45" s="41"/>
      <c r="H45" s="40"/>
      <c r="I45" s="41"/>
      <c r="J45" s="40"/>
      <c r="K45" s="41"/>
      <c r="L45" s="40"/>
      <c r="M45" s="41"/>
      <c r="N45" s="35">
        <f t="shared" si="7"/>
        <v>0</v>
      </c>
    </row>
    <row r="46" spans="1:14" ht="13.5" thickBot="1" x14ac:dyDescent="0.25">
      <c r="A46" s="54" t="s">
        <v>102</v>
      </c>
      <c r="B46" s="63"/>
      <c r="C46" s="64"/>
      <c r="D46" s="63"/>
      <c r="E46" s="64"/>
      <c r="F46" s="63"/>
      <c r="G46" s="64"/>
      <c r="H46" s="63"/>
      <c r="I46" s="64"/>
      <c r="J46" s="63"/>
      <c r="K46" s="64"/>
      <c r="L46" s="63"/>
      <c r="M46" s="64"/>
      <c r="N46" s="65">
        <f t="shared" si="7"/>
        <v>0</v>
      </c>
    </row>
    <row r="47" spans="1:14" ht="13.5" thickBot="1" x14ac:dyDescent="0.25">
      <c r="A47" s="90" t="s">
        <v>101</v>
      </c>
      <c r="B47" s="79">
        <f>SUM(B33:B46)</f>
        <v>0</v>
      </c>
      <c r="C47" s="79">
        <f t="shared" ref="C47:N47" si="8">SUM(C33:C46)</f>
        <v>0</v>
      </c>
      <c r="D47" s="79">
        <f t="shared" si="8"/>
        <v>0</v>
      </c>
      <c r="E47" s="79">
        <f t="shared" si="8"/>
        <v>0</v>
      </c>
      <c r="F47" s="79">
        <f t="shared" si="8"/>
        <v>0</v>
      </c>
      <c r="G47" s="79">
        <f t="shared" si="8"/>
        <v>0</v>
      </c>
      <c r="H47" s="79">
        <f t="shared" si="8"/>
        <v>0</v>
      </c>
      <c r="I47" s="79">
        <f t="shared" si="8"/>
        <v>0</v>
      </c>
      <c r="J47" s="79">
        <f t="shared" si="8"/>
        <v>0</v>
      </c>
      <c r="K47" s="79">
        <f t="shared" si="8"/>
        <v>0</v>
      </c>
      <c r="L47" s="79">
        <f t="shared" si="8"/>
        <v>0</v>
      </c>
      <c r="M47" s="79">
        <f t="shared" si="8"/>
        <v>0</v>
      </c>
      <c r="N47" s="80">
        <f t="shared" si="8"/>
        <v>0</v>
      </c>
    </row>
    <row r="48" spans="1:14" x14ac:dyDescent="0.2">
      <c r="A48" s="92" t="s">
        <v>24</v>
      </c>
      <c r="B48" s="66"/>
      <c r="C48" s="70"/>
      <c r="D48" s="66"/>
      <c r="E48" s="70"/>
      <c r="F48" s="66"/>
      <c r="G48" s="70"/>
      <c r="H48" s="66"/>
      <c r="I48" s="70"/>
      <c r="J48" s="66"/>
      <c r="K48" s="70"/>
      <c r="L48" s="66"/>
      <c r="M48" s="70"/>
      <c r="N48" s="68">
        <f t="shared" si="7"/>
        <v>0</v>
      </c>
    </row>
    <row r="49" spans="1:14" x14ac:dyDescent="0.2">
      <c r="A49" s="54" t="s">
        <v>25</v>
      </c>
      <c r="B49" s="46"/>
      <c r="C49" s="47"/>
      <c r="D49" s="46"/>
      <c r="E49" s="48"/>
      <c r="F49" s="46"/>
      <c r="G49" s="48"/>
      <c r="H49" s="46"/>
      <c r="I49" s="48"/>
      <c r="J49" s="46"/>
      <c r="K49" s="48"/>
      <c r="L49" s="46"/>
      <c r="M49" s="48"/>
      <c r="N49" s="37">
        <f t="shared" si="7"/>
        <v>0</v>
      </c>
    </row>
    <row r="50" spans="1:14" x14ac:dyDescent="0.2">
      <c r="A50" s="54" t="s">
        <v>94</v>
      </c>
      <c r="B50" s="40"/>
      <c r="C50" s="41"/>
      <c r="D50" s="40"/>
      <c r="E50" s="41"/>
      <c r="F50" s="40"/>
      <c r="G50" s="41"/>
      <c r="H50" s="40"/>
      <c r="I50" s="41"/>
      <c r="J50" s="40"/>
      <c r="K50" s="41"/>
      <c r="L50" s="40"/>
      <c r="M50" s="41"/>
      <c r="N50" s="35">
        <f t="shared" si="7"/>
        <v>0</v>
      </c>
    </row>
    <row r="51" spans="1:14" x14ac:dyDescent="0.2">
      <c r="A51" s="54" t="s">
        <v>26</v>
      </c>
      <c r="B51" s="40"/>
      <c r="C51" s="41"/>
      <c r="D51" s="40"/>
      <c r="E51" s="41"/>
      <c r="F51" s="40"/>
      <c r="G51" s="41"/>
      <c r="H51" s="40"/>
      <c r="I51" s="41"/>
      <c r="J51" s="40"/>
      <c r="K51" s="41"/>
      <c r="L51" s="40"/>
      <c r="M51" s="41"/>
      <c r="N51" s="35">
        <f t="shared" si="7"/>
        <v>0</v>
      </c>
    </row>
    <row r="52" spans="1:14" ht="13.5" thickBot="1" x14ac:dyDescent="0.25">
      <c r="A52" s="54" t="s">
        <v>61</v>
      </c>
      <c r="B52" s="44"/>
      <c r="C52" s="45"/>
      <c r="D52" s="44"/>
      <c r="E52" s="45"/>
      <c r="F52" s="44"/>
      <c r="G52" s="45"/>
      <c r="H52" s="44"/>
      <c r="I52" s="45"/>
      <c r="J52" s="44"/>
      <c r="K52" s="45"/>
      <c r="L52" s="44"/>
      <c r="M52" s="45"/>
      <c r="N52" s="19">
        <f t="shared" si="7"/>
        <v>0</v>
      </c>
    </row>
    <row r="53" spans="1:14" ht="13.5" thickBot="1" x14ac:dyDescent="0.25">
      <c r="A53" s="90" t="s">
        <v>101</v>
      </c>
      <c r="B53" s="79">
        <f>SUM(B48:B52)</f>
        <v>0</v>
      </c>
      <c r="C53" s="79">
        <f t="shared" ref="C53:N53" si="9">SUM(C48:C52)</f>
        <v>0</v>
      </c>
      <c r="D53" s="79">
        <f t="shared" si="9"/>
        <v>0</v>
      </c>
      <c r="E53" s="79">
        <f t="shared" si="9"/>
        <v>0</v>
      </c>
      <c r="F53" s="79">
        <f t="shared" si="9"/>
        <v>0</v>
      </c>
      <c r="G53" s="79">
        <f t="shared" si="9"/>
        <v>0</v>
      </c>
      <c r="H53" s="79">
        <f t="shared" si="9"/>
        <v>0</v>
      </c>
      <c r="I53" s="79">
        <f t="shared" si="9"/>
        <v>0</v>
      </c>
      <c r="J53" s="79">
        <f t="shared" si="9"/>
        <v>0</v>
      </c>
      <c r="K53" s="79">
        <f t="shared" si="9"/>
        <v>0</v>
      </c>
      <c r="L53" s="79">
        <f t="shared" si="9"/>
        <v>0</v>
      </c>
      <c r="M53" s="79">
        <f t="shared" si="9"/>
        <v>0</v>
      </c>
      <c r="N53" s="80">
        <f t="shared" si="9"/>
        <v>0</v>
      </c>
    </row>
    <row r="54" spans="1:14" ht="13.5" thickBot="1" x14ac:dyDescent="0.25">
      <c r="A54" s="84" t="s">
        <v>27</v>
      </c>
      <c r="B54" s="81"/>
      <c r="C54" s="82"/>
      <c r="D54" s="81"/>
      <c r="E54" s="82"/>
      <c r="F54" s="81"/>
      <c r="G54" s="82"/>
      <c r="H54" s="81"/>
      <c r="I54" s="82"/>
      <c r="J54" s="81"/>
      <c r="K54" s="82"/>
      <c r="L54" s="81"/>
      <c r="M54" s="82"/>
      <c r="N54" s="78"/>
    </row>
    <row r="55" spans="1:14" x14ac:dyDescent="0.2">
      <c r="A55" s="54" t="s">
        <v>12</v>
      </c>
      <c r="B55" s="44"/>
      <c r="C55" s="45"/>
      <c r="D55" s="44"/>
      <c r="E55" s="45"/>
      <c r="F55" s="44"/>
      <c r="G55" s="45"/>
      <c r="H55" s="44"/>
      <c r="I55" s="45"/>
      <c r="J55" s="44"/>
      <c r="K55" s="45"/>
      <c r="L55" s="44"/>
      <c r="M55" s="45"/>
      <c r="N55" s="18">
        <f t="shared" ref="N55:N62" si="10">SUM(B55:M55)</f>
        <v>0</v>
      </c>
    </row>
    <row r="56" spans="1:14" x14ac:dyDescent="0.2">
      <c r="A56" s="54" t="s">
        <v>88</v>
      </c>
      <c r="B56" s="40"/>
      <c r="C56" s="41"/>
      <c r="D56" s="40"/>
      <c r="E56" s="41"/>
      <c r="F56" s="40"/>
      <c r="G56" s="41"/>
      <c r="H56" s="40"/>
      <c r="I56" s="41"/>
      <c r="J56" s="40"/>
      <c r="K56" s="41"/>
      <c r="L56" s="40"/>
      <c r="M56" s="41"/>
      <c r="N56" s="37">
        <f t="shared" si="10"/>
        <v>0</v>
      </c>
    </row>
    <row r="57" spans="1:14" ht="13.5" thickBot="1" x14ac:dyDescent="0.25">
      <c r="A57" s="54" t="s">
        <v>13</v>
      </c>
      <c r="B57" s="63"/>
      <c r="C57" s="64"/>
      <c r="D57" s="63"/>
      <c r="E57" s="64"/>
      <c r="F57" s="63"/>
      <c r="G57" s="64"/>
      <c r="H57" s="63"/>
      <c r="I57" s="64"/>
      <c r="J57" s="63"/>
      <c r="K57" s="64"/>
      <c r="L57" s="63"/>
      <c r="M57" s="64"/>
      <c r="N57" s="72">
        <f t="shared" si="10"/>
        <v>0</v>
      </c>
    </row>
    <row r="58" spans="1:14" ht="13.5" thickBot="1" x14ac:dyDescent="0.25">
      <c r="A58" s="90" t="s">
        <v>101</v>
      </c>
      <c r="B58" s="79">
        <f>SUM(B55:B57)</f>
        <v>0</v>
      </c>
      <c r="C58" s="79">
        <f t="shared" ref="C58:N58" si="11">SUM(C55:C57)</f>
        <v>0</v>
      </c>
      <c r="D58" s="79">
        <f t="shared" si="11"/>
        <v>0</v>
      </c>
      <c r="E58" s="79">
        <f t="shared" si="11"/>
        <v>0</v>
      </c>
      <c r="F58" s="79">
        <f t="shared" si="11"/>
        <v>0</v>
      </c>
      <c r="G58" s="79">
        <f t="shared" si="11"/>
        <v>0</v>
      </c>
      <c r="H58" s="79">
        <f t="shared" si="11"/>
        <v>0</v>
      </c>
      <c r="I58" s="79">
        <f t="shared" si="11"/>
        <v>0</v>
      </c>
      <c r="J58" s="79">
        <f t="shared" si="11"/>
        <v>0</v>
      </c>
      <c r="K58" s="79">
        <f t="shared" si="11"/>
        <v>0</v>
      </c>
      <c r="L58" s="79">
        <f t="shared" si="11"/>
        <v>0</v>
      </c>
      <c r="M58" s="79">
        <f t="shared" si="11"/>
        <v>0</v>
      </c>
      <c r="N58" s="80">
        <f t="shared" si="11"/>
        <v>0</v>
      </c>
    </row>
    <row r="59" spans="1:14" x14ac:dyDescent="0.2">
      <c r="A59" s="92" t="s">
        <v>76</v>
      </c>
      <c r="B59" s="66"/>
      <c r="C59" s="67"/>
      <c r="D59" s="66"/>
      <c r="E59" s="67"/>
      <c r="F59" s="66"/>
      <c r="G59" s="67"/>
      <c r="H59" s="66"/>
      <c r="I59" s="67"/>
      <c r="J59" s="66"/>
      <c r="K59" s="67"/>
      <c r="L59" s="66"/>
      <c r="M59" s="67"/>
      <c r="N59" s="73">
        <f t="shared" si="10"/>
        <v>0</v>
      </c>
    </row>
    <row r="60" spans="1:14" x14ac:dyDescent="0.2">
      <c r="A60" s="54" t="s">
        <v>45</v>
      </c>
      <c r="B60" s="40"/>
      <c r="C60" s="41"/>
      <c r="D60" s="40"/>
      <c r="E60" s="41"/>
      <c r="F60" s="40"/>
      <c r="G60" s="41"/>
      <c r="H60" s="40"/>
      <c r="I60" s="41"/>
      <c r="J60" s="40"/>
      <c r="K60" s="41"/>
      <c r="L60" s="40"/>
      <c r="M60" s="41"/>
      <c r="N60" s="37">
        <f t="shared" si="10"/>
        <v>0</v>
      </c>
    </row>
    <row r="61" spans="1:14" x14ac:dyDescent="0.2">
      <c r="A61" s="54" t="s">
        <v>103</v>
      </c>
      <c r="B61" s="40"/>
      <c r="C61" s="41"/>
      <c r="D61" s="40"/>
      <c r="E61" s="41"/>
      <c r="F61" s="40"/>
      <c r="G61" s="41"/>
      <c r="H61" s="40"/>
      <c r="I61" s="41"/>
      <c r="J61" s="40"/>
      <c r="K61" s="41"/>
      <c r="L61" s="40"/>
      <c r="M61" s="41"/>
      <c r="N61" s="37">
        <f t="shared" si="10"/>
        <v>0</v>
      </c>
    </row>
    <row r="62" spans="1:14" ht="13.5" thickBot="1" x14ac:dyDescent="0.25">
      <c r="A62" s="54" t="s">
        <v>104</v>
      </c>
      <c r="B62" s="44"/>
      <c r="C62" s="45"/>
      <c r="D62" s="44"/>
      <c r="E62" s="45"/>
      <c r="F62" s="44"/>
      <c r="G62" s="45"/>
      <c r="H62" s="44"/>
      <c r="I62" s="45"/>
      <c r="J62" s="44"/>
      <c r="K62" s="45"/>
      <c r="L62" s="44"/>
      <c r="M62" s="45"/>
      <c r="N62" s="37">
        <f t="shared" si="10"/>
        <v>0</v>
      </c>
    </row>
    <row r="63" spans="1:14" ht="13.5" thickBot="1" x14ac:dyDescent="0.25">
      <c r="A63" s="90" t="s">
        <v>101</v>
      </c>
      <c r="B63" s="79">
        <f>SUM(B59:B62)</f>
        <v>0</v>
      </c>
      <c r="C63" s="79">
        <f t="shared" ref="C63:N63" si="12">SUM(C59:C62)</f>
        <v>0</v>
      </c>
      <c r="D63" s="79">
        <f t="shared" si="12"/>
        <v>0</v>
      </c>
      <c r="E63" s="79">
        <f t="shared" si="12"/>
        <v>0</v>
      </c>
      <c r="F63" s="79">
        <f t="shared" si="12"/>
        <v>0</v>
      </c>
      <c r="G63" s="79">
        <f t="shared" si="12"/>
        <v>0</v>
      </c>
      <c r="H63" s="79">
        <f t="shared" si="12"/>
        <v>0</v>
      </c>
      <c r="I63" s="79">
        <f t="shared" si="12"/>
        <v>0</v>
      </c>
      <c r="J63" s="79">
        <f t="shared" si="12"/>
        <v>0</v>
      </c>
      <c r="K63" s="79">
        <f t="shared" si="12"/>
        <v>0</v>
      </c>
      <c r="L63" s="79">
        <f t="shared" si="12"/>
        <v>0</v>
      </c>
      <c r="M63" s="79">
        <f t="shared" si="12"/>
        <v>0</v>
      </c>
      <c r="N63" s="80">
        <f t="shared" si="12"/>
        <v>0</v>
      </c>
    </row>
    <row r="64" spans="1:14" s="3" customFormat="1" x14ac:dyDescent="0.2">
      <c r="A64" s="92" t="str">
        <f>"Summe Auszahlungen "&amp;A2</f>
        <v>Summe Auszahlungen 2022</v>
      </c>
      <c r="B64" s="22">
        <f>SUM(B47+B53+B58+B63)</f>
        <v>0</v>
      </c>
      <c r="C64" s="22">
        <f t="shared" ref="C64:M64" si="13">SUM(C47+C53+C58+C63)</f>
        <v>0</v>
      </c>
      <c r="D64" s="22">
        <f t="shared" si="13"/>
        <v>0</v>
      </c>
      <c r="E64" s="22">
        <f t="shared" si="13"/>
        <v>0</v>
      </c>
      <c r="F64" s="22">
        <f t="shared" si="13"/>
        <v>0</v>
      </c>
      <c r="G64" s="22">
        <f t="shared" si="13"/>
        <v>0</v>
      </c>
      <c r="H64" s="22">
        <f t="shared" si="13"/>
        <v>0</v>
      </c>
      <c r="I64" s="22">
        <f t="shared" si="13"/>
        <v>0</v>
      </c>
      <c r="J64" s="22">
        <f t="shared" si="13"/>
        <v>0</v>
      </c>
      <c r="K64" s="22">
        <f t="shared" si="13"/>
        <v>0</v>
      </c>
      <c r="L64" s="22">
        <f t="shared" si="13"/>
        <v>0</v>
      </c>
      <c r="M64" s="22">
        <f t="shared" si="13"/>
        <v>0</v>
      </c>
      <c r="N64" s="21">
        <f>SUM(B64:M64)</f>
        <v>0</v>
      </c>
    </row>
    <row r="65" spans="1:14" x14ac:dyDescent="0.2">
      <c r="A65" s="95" t="s">
        <v>69</v>
      </c>
      <c r="B65" s="19">
        <f t="shared" ref="B65:M65" si="14">SUM(B4:B4)</f>
        <v>0</v>
      </c>
      <c r="C65" s="19">
        <f t="shared" si="14"/>
        <v>0</v>
      </c>
      <c r="D65" s="19">
        <f t="shared" si="14"/>
        <v>0</v>
      </c>
      <c r="E65" s="19">
        <f t="shared" si="14"/>
        <v>0</v>
      </c>
      <c r="F65" s="19">
        <f t="shared" si="14"/>
        <v>0</v>
      </c>
      <c r="G65" s="19">
        <f t="shared" si="14"/>
        <v>0</v>
      </c>
      <c r="H65" s="19">
        <f t="shared" si="14"/>
        <v>0</v>
      </c>
      <c r="I65" s="19">
        <f t="shared" si="14"/>
        <v>0</v>
      </c>
      <c r="J65" s="19">
        <f t="shared" si="14"/>
        <v>0</v>
      </c>
      <c r="K65" s="19">
        <f t="shared" si="14"/>
        <v>0</v>
      </c>
      <c r="L65" s="19">
        <f t="shared" si="14"/>
        <v>0</v>
      </c>
      <c r="M65" s="19">
        <f t="shared" si="14"/>
        <v>0</v>
      </c>
      <c r="N65" s="18"/>
    </row>
    <row r="66" spans="1:14" x14ac:dyDescent="0.2">
      <c r="A66" s="95" t="s">
        <v>52</v>
      </c>
      <c r="B66" s="19">
        <f t="shared" ref="B66:N66" si="15">+B31-B64</f>
        <v>0</v>
      </c>
      <c r="C66" s="19">
        <f t="shared" si="15"/>
        <v>0</v>
      </c>
      <c r="D66" s="19">
        <f t="shared" si="15"/>
        <v>0</v>
      </c>
      <c r="E66" s="19">
        <f t="shared" si="15"/>
        <v>0</v>
      </c>
      <c r="F66" s="19">
        <f t="shared" si="15"/>
        <v>0</v>
      </c>
      <c r="G66" s="19">
        <f t="shared" si="15"/>
        <v>0</v>
      </c>
      <c r="H66" s="19">
        <f t="shared" si="15"/>
        <v>0</v>
      </c>
      <c r="I66" s="19">
        <f t="shared" si="15"/>
        <v>0</v>
      </c>
      <c r="J66" s="19">
        <f t="shared" si="15"/>
        <v>0</v>
      </c>
      <c r="K66" s="19">
        <f t="shared" si="15"/>
        <v>0</v>
      </c>
      <c r="L66" s="19">
        <f t="shared" si="15"/>
        <v>0</v>
      </c>
      <c r="M66" s="19">
        <f t="shared" si="15"/>
        <v>0</v>
      </c>
      <c r="N66" s="19">
        <f t="shared" si="15"/>
        <v>0</v>
      </c>
    </row>
    <row r="67" spans="1:14" x14ac:dyDescent="0.2">
      <c r="A67" s="87" t="s">
        <v>70</v>
      </c>
      <c r="B67" s="23">
        <f t="shared" ref="B67:M67" si="16">+B4+B31-B64</f>
        <v>0</v>
      </c>
      <c r="C67" s="23">
        <f t="shared" si="16"/>
        <v>0</v>
      </c>
      <c r="D67" s="23">
        <f t="shared" si="16"/>
        <v>0</v>
      </c>
      <c r="E67" s="23">
        <f t="shared" si="16"/>
        <v>0</v>
      </c>
      <c r="F67" s="23">
        <f t="shared" si="16"/>
        <v>0</v>
      </c>
      <c r="G67" s="23">
        <f t="shared" si="16"/>
        <v>0</v>
      </c>
      <c r="H67" s="23">
        <f t="shared" si="16"/>
        <v>0</v>
      </c>
      <c r="I67" s="23">
        <f t="shared" si="16"/>
        <v>0</v>
      </c>
      <c r="J67" s="23">
        <f t="shared" si="16"/>
        <v>0</v>
      </c>
      <c r="K67" s="23">
        <f t="shared" si="16"/>
        <v>0</v>
      </c>
      <c r="L67" s="23">
        <f t="shared" si="16"/>
        <v>0</v>
      </c>
      <c r="M67" s="23">
        <f t="shared" si="16"/>
        <v>0</v>
      </c>
      <c r="N67" s="18"/>
    </row>
    <row r="68" spans="1:14" x14ac:dyDescent="0.2">
      <c r="A68" s="7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</row>
    <row r="69" spans="1:14" x14ac:dyDescent="0.2">
      <c r="A69" s="7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</row>
    <row r="70" spans="1:14" x14ac:dyDescent="0.2">
      <c r="A70" s="7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</row>
    <row r="71" spans="1:14" x14ac:dyDescent="0.2">
      <c r="A71" s="7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</row>
    <row r="72" spans="1:14" x14ac:dyDescent="0.2">
      <c r="A72" s="7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</row>
    <row r="73" spans="1:14" x14ac:dyDescent="0.2">
      <c r="A73" s="7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</row>
    <row r="74" spans="1:14" x14ac:dyDescent="0.2">
      <c r="A74" s="7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</row>
    <row r="75" spans="1:14" x14ac:dyDescent="0.2">
      <c r="A75" s="7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</row>
    <row r="76" spans="1:14" x14ac:dyDescent="0.2">
      <c r="A76" s="7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</row>
    <row r="77" spans="1:14" x14ac:dyDescent="0.2">
      <c r="A77" s="7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</row>
    <row r="78" spans="1:14" x14ac:dyDescent="0.2">
      <c r="A78" s="7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</row>
    <row r="79" spans="1:14" x14ac:dyDescent="0.2">
      <c r="A79" s="7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</row>
    <row r="80" spans="1:14" x14ac:dyDescent="0.2">
      <c r="A80" s="7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</row>
    <row r="81" spans="1:13" x14ac:dyDescent="0.2">
      <c r="A81" s="7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</row>
    <row r="82" spans="1:13" x14ac:dyDescent="0.2">
      <c r="A82" s="7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</row>
    <row r="83" spans="1:13" x14ac:dyDescent="0.2">
      <c r="A83" s="7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</row>
    <row r="84" spans="1:13" x14ac:dyDescent="0.2">
      <c r="A84" s="7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</row>
    <row r="85" spans="1:13" x14ac:dyDescent="0.2">
      <c r="A85" s="7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</row>
    <row r="86" spans="1:13" x14ac:dyDescent="0.2">
      <c r="A86" s="7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</row>
    <row r="87" spans="1:13" x14ac:dyDescent="0.2">
      <c r="A87" s="7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</row>
    <row r="88" spans="1:13" x14ac:dyDescent="0.2">
      <c r="A88" s="7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</row>
    <row r="89" spans="1:13" x14ac:dyDescent="0.2">
      <c r="A89" s="7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</row>
    <row r="90" spans="1:13" x14ac:dyDescent="0.2">
      <c r="A90" s="7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</row>
    <row r="91" spans="1:13" x14ac:dyDescent="0.2">
      <c r="A91" s="7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</row>
    <row r="92" spans="1:13" x14ac:dyDescent="0.2">
      <c r="A92" s="7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</row>
    <row r="93" spans="1:13" x14ac:dyDescent="0.2">
      <c r="A93" s="7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</row>
    <row r="94" spans="1:13" x14ac:dyDescent="0.2">
      <c r="A94" s="7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</row>
    <row r="95" spans="1:13" outlineLevel="1" x14ac:dyDescent="0.2">
      <c r="A95" s="7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</row>
    <row r="96" spans="1:13" outlineLevel="1" x14ac:dyDescent="0.2">
      <c r="A96" s="7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</row>
    <row r="97" spans="1:17" outlineLevel="1" x14ac:dyDescent="0.2">
      <c r="A97" s="7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</row>
    <row r="98" spans="1:17" outlineLevel="1" x14ac:dyDescent="0.2">
      <c r="A98" s="7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</row>
    <row r="99" spans="1:17" outlineLevel="1" x14ac:dyDescent="0.2">
      <c r="A99" s="7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</row>
    <row r="100" spans="1:17" outlineLevel="1" x14ac:dyDescent="0.2">
      <c r="A100" s="7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</row>
    <row r="101" spans="1:17" outlineLevel="1" x14ac:dyDescent="0.2">
      <c r="A101" s="7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</row>
    <row r="102" spans="1:17" outlineLevel="1" x14ac:dyDescent="0.2">
      <c r="A102" s="7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</row>
    <row r="103" spans="1:17" outlineLevel="1" x14ac:dyDescent="0.2">
      <c r="A103" s="7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</row>
    <row r="104" spans="1:17" outlineLevel="1" x14ac:dyDescent="0.2">
      <c r="A104" s="7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</row>
    <row r="105" spans="1:17" outlineLevel="1" x14ac:dyDescent="0.2">
      <c r="A105" s="7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</row>
    <row r="106" spans="1:17" outlineLevel="1" x14ac:dyDescent="0.2">
      <c r="A106" s="7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</row>
    <row r="107" spans="1:17" outlineLevel="1" x14ac:dyDescent="0.2">
      <c r="A107" s="7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</row>
    <row r="108" spans="1:17" outlineLevel="1" x14ac:dyDescent="0.2">
      <c r="A108" s="7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</row>
    <row r="109" spans="1:17" outlineLevel="1" x14ac:dyDescent="0.2">
      <c r="A109" s="7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</row>
    <row r="110" spans="1:17" outlineLevel="1" x14ac:dyDescent="0.2">
      <c r="A110" s="7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</row>
    <row r="111" spans="1:17" outlineLevel="1" x14ac:dyDescent="0.2">
      <c r="A111" s="7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Q111" s="2" t="s">
        <v>73</v>
      </c>
    </row>
    <row r="112" spans="1:17" outlineLevel="1" x14ac:dyDescent="0.2">
      <c r="A112" s="7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</row>
    <row r="113" spans="1:35" outlineLevel="1" x14ac:dyDescent="0.2">
      <c r="A113" s="7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</row>
    <row r="114" spans="1:35" outlineLevel="1" x14ac:dyDescent="0.2">
      <c r="A114" s="7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</row>
    <row r="115" spans="1:35" outlineLevel="1" x14ac:dyDescent="0.2">
      <c r="A115" s="7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</row>
    <row r="116" spans="1:35" outlineLevel="1" x14ac:dyDescent="0.2">
      <c r="A116" s="7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</row>
    <row r="117" spans="1:35" outlineLevel="1" x14ac:dyDescent="0.2"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</row>
    <row r="118" spans="1:35" outlineLevel="1" x14ac:dyDescent="0.2">
      <c r="B118" s="5"/>
    </row>
    <row r="119" spans="1:35" s="29" customFormat="1" outlineLevel="1" x14ac:dyDescent="0.2"/>
    <row r="120" spans="1:35" s="29" customFormat="1" outlineLevel="1" x14ac:dyDescent="0.2"/>
    <row r="121" spans="1:35" s="25" customFormat="1" outlineLevel="1" x14ac:dyDescent="0.2"/>
    <row r="122" spans="1:35" s="25" customFormat="1" outlineLevel="1" x14ac:dyDescent="0.2">
      <c r="B122" s="25" t="s">
        <v>0</v>
      </c>
      <c r="E122" s="25" t="s">
        <v>33</v>
      </c>
      <c r="H122" s="25" t="s">
        <v>34</v>
      </c>
      <c r="K122" s="25" t="s">
        <v>35</v>
      </c>
      <c r="N122" s="25" t="s">
        <v>36</v>
      </c>
      <c r="Q122" s="25" t="s">
        <v>37</v>
      </c>
      <c r="T122" s="25" t="s">
        <v>38</v>
      </c>
      <c r="W122" s="25" t="s">
        <v>39</v>
      </c>
      <c r="Z122" s="25" t="s">
        <v>40</v>
      </c>
      <c r="AC122" s="25" t="s">
        <v>41</v>
      </c>
      <c r="AF122" s="25" t="s">
        <v>42</v>
      </c>
      <c r="AI122" s="25" t="s">
        <v>43</v>
      </c>
    </row>
    <row r="123" spans="1:35" s="25" customFormat="1" outlineLevel="1" x14ac:dyDescent="0.2">
      <c r="A123" s="25" t="str">
        <f>"betriebliche Einzahlungen "&amp;A2</f>
        <v>betriebliche Einzahlungen 2022</v>
      </c>
      <c r="B123" s="26">
        <f>SUM(B6:B19)</f>
        <v>0</v>
      </c>
      <c r="E123" s="26">
        <f>SUM(C6:C19)</f>
        <v>0</v>
      </c>
      <c r="H123" s="26">
        <f>SUM(D6:D19)</f>
        <v>0</v>
      </c>
      <c r="K123" s="26">
        <f>SUM(E6:E19)</f>
        <v>0</v>
      </c>
      <c r="N123" s="26">
        <f>SUM(F6:F19)</f>
        <v>0</v>
      </c>
      <c r="Q123" s="26">
        <f>SUM(G6:G19)</f>
        <v>0</v>
      </c>
      <c r="T123" s="26">
        <f>SUM(H6:H19)</f>
        <v>0</v>
      </c>
      <c r="W123" s="26">
        <f>SUM(I6:I19)</f>
        <v>0</v>
      </c>
      <c r="Z123" s="26">
        <f>SUM(J6:J19)</f>
        <v>0</v>
      </c>
      <c r="AC123" s="26">
        <f>SUM(K6:K19)</f>
        <v>0</v>
      </c>
      <c r="AF123" s="26">
        <f>SUM(L6:L19)</f>
        <v>0</v>
      </c>
      <c r="AI123" s="26">
        <f>SUM(M6:M19)</f>
        <v>0</v>
      </c>
    </row>
    <row r="124" spans="1:35" s="25" customFormat="1" outlineLevel="1" x14ac:dyDescent="0.2">
      <c r="B124" s="26"/>
      <c r="E124" s="26"/>
      <c r="H124" s="26"/>
      <c r="K124" s="26"/>
      <c r="N124" s="26"/>
      <c r="Q124" s="26"/>
      <c r="T124" s="26"/>
      <c r="W124" s="26"/>
      <c r="Z124" s="26"/>
      <c r="AC124" s="26"/>
      <c r="AF124" s="26"/>
      <c r="AI124" s="26"/>
    </row>
    <row r="125" spans="1:35" s="25" customFormat="1" hidden="1" outlineLevel="2" x14ac:dyDescent="0.2">
      <c r="A125" s="25" t="s">
        <v>72</v>
      </c>
      <c r="B125" s="26">
        <f>SUM(B22:B25)</f>
        <v>0</v>
      </c>
      <c r="E125" s="26">
        <f>SUM(C22:C25)</f>
        <v>0</v>
      </c>
      <c r="H125" s="26">
        <f>SUM(D22:D25)</f>
        <v>0</v>
      </c>
      <c r="K125" s="26">
        <f>SUM(E22:E25)</f>
        <v>0</v>
      </c>
      <c r="N125" s="26">
        <f>SUM(F22:F25)</f>
        <v>0</v>
      </c>
      <c r="Q125" s="26">
        <f>SUM(G22:G25)</f>
        <v>0</v>
      </c>
      <c r="T125" s="26">
        <f>SUM(H22:H25)</f>
        <v>0</v>
      </c>
      <c r="W125" s="26">
        <f>SUM(I22:I25)</f>
        <v>0</v>
      </c>
      <c r="Z125" s="26">
        <f>SUM(J22:J25)</f>
        <v>0</v>
      </c>
      <c r="AC125" s="26">
        <f>SUM(K22:K25)</f>
        <v>0</v>
      </c>
      <c r="AF125" s="26">
        <f>SUM(L22:L25)</f>
        <v>0</v>
      </c>
      <c r="AI125" s="26">
        <f>SUM(M22:M25)</f>
        <v>0</v>
      </c>
    </row>
    <row r="126" spans="1:35" s="25" customFormat="1" hidden="1" outlineLevel="4" x14ac:dyDescent="0.2">
      <c r="B126" s="26"/>
      <c r="E126" s="26"/>
      <c r="H126" s="26"/>
      <c r="K126" s="26"/>
      <c r="N126" s="26"/>
      <c r="Q126" s="26"/>
      <c r="T126" s="26"/>
      <c r="W126" s="26"/>
      <c r="Z126" s="26"/>
      <c r="AC126" s="26"/>
      <c r="AF126" s="26"/>
      <c r="AI126" s="26"/>
    </row>
    <row r="127" spans="1:35" s="25" customFormat="1" hidden="1" outlineLevel="3" collapsed="1" x14ac:dyDescent="0.2">
      <c r="A127" s="25" t="s">
        <v>75</v>
      </c>
      <c r="B127" s="26">
        <f>B28+B29</f>
        <v>0</v>
      </c>
      <c r="E127" s="26">
        <f>C28+C29</f>
        <v>0</v>
      </c>
      <c r="H127" s="26">
        <f>D28+D29</f>
        <v>0</v>
      </c>
      <c r="K127" s="26">
        <f>E28+E29</f>
        <v>0</v>
      </c>
      <c r="N127" s="26">
        <f>F28+F29</f>
        <v>0</v>
      </c>
      <c r="Q127" s="26">
        <f>G28+G29</f>
        <v>0</v>
      </c>
      <c r="T127" s="26">
        <f>H28+H29</f>
        <v>0</v>
      </c>
      <c r="W127" s="26">
        <f>I28+I29</f>
        <v>0</v>
      </c>
      <c r="Z127" s="26">
        <f>J28+J29</f>
        <v>0</v>
      </c>
      <c r="AC127" s="26">
        <f>K28+K29</f>
        <v>0</v>
      </c>
      <c r="AF127" s="26">
        <f>L28+L29</f>
        <v>0</v>
      </c>
      <c r="AI127" s="26">
        <f>M28+M29</f>
        <v>0</v>
      </c>
    </row>
    <row r="128" spans="1:35" s="25" customFormat="1" hidden="1" outlineLevel="3" x14ac:dyDescent="0.2"/>
    <row r="129" spans="1:37" s="25" customFormat="1" outlineLevel="1" collapsed="1" x14ac:dyDescent="0.2">
      <c r="A129" s="25" t="str">
        <f>"betriebliche Auszahlungen "&amp;A2</f>
        <v>betriebliche Auszahlungen 2022</v>
      </c>
      <c r="C129" s="26">
        <f>SUM(B33:B46)</f>
        <v>0</v>
      </c>
      <c r="F129" s="26">
        <f>SUM(C33:C46)</f>
        <v>0</v>
      </c>
      <c r="I129" s="26">
        <f>SUM(D33:D46)</f>
        <v>0</v>
      </c>
      <c r="L129" s="26">
        <f>SUM(E33:E46)</f>
        <v>0</v>
      </c>
      <c r="O129" s="26">
        <f>SUM(F33:F46)</f>
        <v>0</v>
      </c>
      <c r="R129" s="26">
        <f>SUM(G33:G46)</f>
        <v>0</v>
      </c>
      <c r="U129" s="26">
        <f>SUM(H33:H46)</f>
        <v>0</v>
      </c>
      <c r="X129" s="26">
        <f>SUM(I33:I46)</f>
        <v>0</v>
      </c>
      <c r="AA129" s="26">
        <f>SUM(J33:J46)</f>
        <v>0</v>
      </c>
      <c r="AD129" s="26">
        <f>SUM(K33:K46)</f>
        <v>0</v>
      </c>
      <c r="AG129" s="26">
        <f>SUM(L33:L46)</f>
        <v>0</v>
      </c>
      <c r="AJ129" s="26">
        <f>SUM(M33:M46)</f>
        <v>0</v>
      </c>
    </row>
    <row r="130" spans="1:37" s="25" customFormat="1" hidden="1" outlineLevel="3" collapsed="1" x14ac:dyDescent="0.2">
      <c r="A130" s="25" t="s">
        <v>24</v>
      </c>
      <c r="C130" s="26">
        <f>SUM(B49:B52)</f>
        <v>0</v>
      </c>
      <c r="F130" s="26">
        <f>SUM(C49:C52)</f>
        <v>0</v>
      </c>
      <c r="I130" s="26">
        <f>SUM(D49:D52)</f>
        <v>0</v>
      </c>
      <c r="L130" s="26">
        <f>SUM(E49:E52)</f>
        <v>0</v>
      </c>
      <c r="O130" s="26">
        <f>SUM(F49:F52)</f>
        <v>0</v>
      </c>
      <c r="R130" s="26">
        <f>SUM(G49:G52)</f>
        <v>0</v>
      </c>
      <c r="U130" s="26">
        <f>SUM(H49:H52)</f>
        <v>0</v>
      </c>
      <c r="X130" s="26">
        <f>SUM(I49:I52)</f>
        <v>0</v>
      </c>
      <c r="AA130" s="26">
        <f>SUM(J49:J52)</f>
        <v>0</v>
      </c>
      <c r="AD130" s="26">
        <f>SUM(K49:K52)</f>
        <v>0</v>
      </c>
      <c r="AG130" s="26">
        <f>SUM(L49:L52)</f>
        <v>0</v>
      </c>
      <c r="AJ130" s="26">
        <f>SUM(M49:M52)</f>
        <v>0</v>
      </c>
    </row>
    <row r="131" spans="1:37" s="25" customFormat="1" hidden="1" outlineLevel="2" x14ac:dyDescent="0.2">
      <c r="A131" s="25" t="s">
        <v>89</v>
      </c>
      <c r="C131" s="26">
        <f>SUM(B55:B57)</f>
        <v>0</v>
      </c>
      <c r="F131" s="26">
        <f>SUM(C55:C57)</f>
        <v>0</v>
      </c>
      <c r="I131" s="26">
        <f>SUM(D55:D57)</f>
        <v>0</v>
      </c>
      <c r="L131" s="26">
        <f>SUM(E55:E57)</f>
        <v>0</v>
      </c>
      <c r="O131" s="26">
        <f>SUM(F55:F57)</f>
        <v>0</v>
      </c>
      <c r="R131" s="26">
        <f>SUM(G55:G57)</f>
        <v>0</v>
      </c>
      <c r="U131" s="26">
        <f>SUM(H55:H57)</f>
        <v>0</v>
      </c>
      <c r="X131" s="26">
        <f>SUM(I55:I57)</f>
        <v>0</v>
      </c>
      <c r="AA131" s="26">
        <f>SUM(J55:J57)</f>
        <v>0</v>
      </c>
      <c r="AD131" s="26">
        <f>SUM(K55:K57)</f>
        <v>0</v>
      </c>
      <c r="AG131" s="26">
        <f>SUM(L55:L57)</f>
        <v>0</v>
      </c>
      <c r="AJ131" s="26">
        <f>SUM(M55:M57)</f>
        <v>0</v>
      </c>
      <c r="AK131" s="26"/>
    </row>
    <row r="132" spans="1:37" s="25" customFormat="1" hidden="1" outlineLevel="3" x14ac:dyDescent="0.2">
      <c r="A132" s="25" t="s">
        <v>76</v>
      </c>
      <c r="C132" s="26">
        <f>B60+B61</f>
        <v>0</v>
      </c>
      <c r="F132" s="26">
        <f>C60+C61</f>
        <v>0</v>
      </c>
      <c r="I132" s="26">
        <f>D60+D61</f>
        <v>0</v>
      </c>
      <c r="L132" s="26">
        <f>E60+E61</f>
        <v>0</v>
      </c>
      <c r="O132" s="26">
        <f>F60+F61</f>
        <v>0</v>
      </c>
      <c r="R132" s="26">
        <f>G60+G61</f>
        <v>0</v>
      </c>
      <c r="U132" s="26">
        <f>H60+H61</f>
        <v>0</v>
      </c>
      <c r="X132" s="26">
        <f>I60+I61</f>
        <v>0</v>
      </c>
      <c r="AA132" s="26">
        <f>J60+J61</f>
        <v>0</v>
      </c>
      <c r="AD132" s="26">
        <f>K60+K61</f>
        <v>0</v>
      </c>
      <c r="AG132" s="26">
        <f>L60+L61</f>
        <v>0</v>
      </c>
      <c r="AJ132" s="26">
        <f>M60+M61</f>
        <v>0</v>
      </c>
    </row>
    <row r="133" spans="1:37" s="25" customFormat="1" outlineLevel="1" collapsed="1" x14ac:dyDescent="0.2"/>
    <row r="134" spans="1:37" s="25" customFormat="1" outlineLevel="1" x14ac:dyDescent="0.2">
      <c r="A134" s="25" t="s">
        <v>70</v>
      </c>
      <c r="B134" s="26">
        <f>B67</f>
        <v>0</v>
      </c>
      <c r="C134" s="26">
        <f>B134</f>
        <v>0</v>
      </c>
      <c r="D134" s="26">
        <f>AVERAGE(C134,F134)</f>
        <v>0</v>
      </c>
      <c r="E134" s="26">
        <f>C67</f>
        <v>0</v>
      </c>
      <c r="F134" s="26">
        <f>E134</f>
        <v>0</v>
      </c>
      <c r="G134" s="26">
        <f>AVERAGE(F134,I134)</f>
        <v>0</v>
      </c>
      <c r="H134" s="26">
        <f>D67</f>
        <v>0</v>
      </c>
      <c r="I134" s="26">
        <f>H134</f>
        <v>0</v>
      </c>
      <c r="J134" s="26">
        <f>AVERAGE(I134,L134)</f>
        <v>0</v>
      </c>
      <c r="K134" s="26">
        <f>E67</f>
        <v>0</v>
      </c>
      <c r="L134" s="26">
        <f>K134</f>
        <v>0</v>
      </c>
      <c r="M134" s="26">
        <f>AVERAGE(L134,O134)</f>
        <v>0</v>
      </c>
      <c r="N134" s="26">
        <f>F67</f>
        <v>0</v>
      </c>
      <c r="O134" s="26">
        <f>N134</f>
        <v>0</v>
      </c>
      <c r="P134" s="26">
        <f>AVERAGE(O134,R134)</f>
        <v>0</v>
      </c>
      <c r="Q134" s="26">
        <f>G67</f>
        <v>0</v>
      </c>
      <c r="R134" s="26">
        <f>Q134</f>
        <v>0</v>
      </c>
      <c r="S134" s="26">
        <f>AVERAGE(R134,U134)</f>
        <v>0</v>
      </c>
      <c r="T134" s="26">
        <f>H67</f>
        <v>0</v>
      </c>
      <c r="U134" s="26">
        <f>T134</f>
        <v>0</v>
      </c>
      <c r="V134" s="26">
        <f>AVERAGE(U134,X134)</f>
        <v>0</v>
      </c>
      <c r="W134" s="26">
        <f>I67</f>
        <v>0</v>
      </c>
      <c r="X134" s="26">
        <f>W134</f>
        <v>0</v>
      </c>
      <c r="Y134" s="26">
        <f>AVERAGE(X134,AA134)</f>
        <v>0</v>
      </c>
      <c r="Z134" s="26">
        <f>J67</f>
        <v>0</v>
      </c>
      <c r="AA134" s="26">
        <f>Z134</f>
        <v>0</v>
      </c>
      <c r="AB134" s="26">
        <f>AVERAGE(AA134,AD134)</f>
        <v>0</v>
      </c>
      <c r="AC134" s="26">
        <f>K67</f>
        <v>0</v>
      </c>
      <c r="AD134" s="26">
        <f>AC134</f>
        <v>0</v>
      </c>
      <c r="AE134" s="26">
        <f>AVERAGE(AD134,AG134)</f>
        <v>0</v>
      </c>
      <c r="AF134" s="26">
        <f>L67</f>
        <v>0</v>
      </c>
      <c r="AG134" s="26">
        <f>AF134</f>
        <v>0</v>
      </c>
      <c r="AH134" s="26">
        <f>AVERAGE(AG134,AJ134)</f>
        <v>0</v>
      </c>
      <c r="AI134" s="26">
        <f>M67</f>
        <v>0</v>
      </c>
      <c r="AJ134" s="26">
        <f>AI134</f>
        <v>0</v>
      </c>
    </row>
    <row r="135" spans="1:37" s="29" customFormat="1" outlineLevel="1" x14ac:dyDescent="0.2"/>
    <row r="136" spans="1:37" s="29" customFormat="1" outlineLevel="1" x14ac:dyDescent="0.2"/>
    <row r="137" spans="1:37" s="29" customFormat="1" outlineLevel="1" x14ac:dyDescent="0.2"/>
    <row r="138" spans="1:37" s="29" customFormat="1" outlineLevel="1" x14ac:dyDescent="0.2"/>
    <row r="139" spans="1:37" s="29" customFormat="1" x14ac:dyDescent="0.2"/>
    <row r="140" spans="1:37" s="29" customFormat="1" x14ac:dyDescent="0.2"/>
  </sheetData>
  <sheetProtection selectLockedCells="1"/>
  <protectedRanges>
    <protectedRange sqref="C4:M4" name="Bereich5"/>
    <protectedRange sqref="B6:M19 B22:M25 B26:N26 B27:M30 N30 B20:N21" name="Bereich1"/>
    <protectedRange sqref="B33:B53 D33:M46 C33:C38 C40:C46 C48:M52 C47:N47 C53:N53" name="Bereich2"/>
    <protectedRange sqref="B55:M57 B59:M62 B58:N58 B63:N63" name="Bereich3"/>
    <protectedRange sqref="B4:M4" name="Bereich4"/>
  </protectedRanges>
  <mergeCells count="4">
    <mergeCell ref="W7:Z7"/>
    <mergeCell ref="P10:Q10"/>
    <mergeCell ref="P11:Q11"/>
    <mergeCell ref="P12:Q12"/>
  </mergeCells>
  <conditionalFormatting sqref="B20:N20">
    <cfRule type="cellIs" dxfId="83" priority="28" operator="equal">
      <formula>0</formula>
    </cfRule>
  </conditionalFormatting>
  <conditionalFormatting sqref="B20:N20">
    <cfRule type="cellIs" dxfId="82" priority="25" operator="equal">
      <formula>0</formula>
    </cfRule>
    <cfRule type="cellIs" dxfId="81" priority="26" operator="equal">
      <formula>0</formula>
    </cfRule>
    <cfRule type="cellIs" dxfId="80" priority="27" operator="equal">
      <formula>0</formula>
    </cfRule>
  </conditionalFormatting>
  <conditionalFormatting sqref="B26:N26">
    <cfRule type="cellIs" dxfId="79" priority="24" operator="equal">
      <formula>0</formula>
    </cfRule>
  </conditionalFormatting>
  <conditionalFormatting sqref="B26:N26">
    <cfRule type="cellIs" dxfId="78" priority="21" operator="equal">
      <formula>0</formula>
    </cfRule>
    <cfRule type="cellIs" dxfId="77" priority="22" operator="equal">
      <formula>0</formula>
    </cfRule>
    <cfRule type="cellIs" dxfId="76" priority="23" operator="equal">
      <formula>0</formula>
    </cfRule>
  </conditionalFormatting>
  <conditionalFormatting sqref="B30:N30">
    <cfRule type="cellIs" dxfId="75" priority="20" operator="equal">
      <formula>0</formula>
    </cfRule>
  </conditionalFormatting>
  <conditionalFormatting sqref="B30:N30">
    <cfRule type="cellIs" dxfId="74" priority="17" operator="equal">
      <formula>0</formula>
    </cfRule>
    <cfRule type="cellIs" dxfId="73" priority="18" operator="equal">
      <formula>0</formula>
    </cfRule>
    <cfRule type="cellIs" dxfId="72" priority="19" operator="equal">
      <formula>0</formula>
    </cfRule>
  </conditionalFormatting>
  <conditionalFormatting sqref="B47:N47">
    <cfRule type="cellIs" dxfId="71" priority="16" operator="equal">
      <formula>0</formula>
    </cfRule>
  </conditionalFormatting>
  <conditionalFormatting sqref="B47:N47">
    <cfRule type="cellIs" dxfId="70" priority="13" operator="equal">
      <formula>0</formula>
    </cfRule>
    <cfRule type="cellIs" dxfId="69" priority="14" operator="equal">
      <formula>0</formula>
    </cfRule>
    <cfRule type="cellIs" dxfId="68" priority="15" operator="equal">
      <formula>0</formula>
    </cfRule>
  </conditionalFormatting>
  <conditionalFormatting sqref="B53:N53">
    <cfRule type="cellIs" dxfId="67" priority="12" operator="equal">
      <formula>0</formula>
    </cfRule>
  </conditionalFormatting>
  <conditionalFormatting sqref="B53:N53">
    <cfRule type="cellIs" dxfId="66" priority="9" operator="equal">
      <formula>0</formula>
    </cfRule>
    <cfRule type="cellIs" dxfId="65" priority="10" operator="equal">
      <formula>0</formula>
    </cfRule>
    <cfRule type="cellIs" dxfId="64" priority="11" operator="equal">
      <formula>0</formula>
    </cfRule>
  </conditionalFormatting>
  <conditionalFormatting sqref="B58:N58">
    <cfRule type="cellIs" dxfId="63" priority="8" operator="equal">
      <formula>0</formula>
    </cfRule>
  </conditionalFormatting>
  <conditionalFormatting sqref="B58:N58">
    <cfRule type="cellIs" dxfId="62" priority="5" operator="equal">
      <formula>0</formula>
    </cfRule>
    <cfRule type="cellIs" dxfId="61" priority="6" operator="equal">
      <formula>0</formula>
    </cfRule>
    <cfRule type="cellIs" dxfId="60" priority="7" operator="equal">
      <formula>0</formula>
    </cfRule>
  </conditionalFormatting>
  <conditionalFormatting sqref="B63:N63">
    <cfRule type="cellIs" dxfId="59" priority="4" operator="equal">
      <formula>0</formula>
    </cfRule>
  </conditionalFormatting>
  <conditionalFormatting sqref="B63:N63">
    <cfRule type="cellIs" dxfId="58" priority="1" operator="equal">
      <formula>0</formula>
    </cfRule>
    <cfRule type="cellIs" dxfId="57" priority="2" operator="equal">
      <formula>0</formula>
    </cfRule>
    <cfRule type="cellIs" dxfId="56" priority="3" operator="equal">
      <formula>0</formula>
    </cfRule>
  </conditionalFormatting>
  <pageMargins left="0.7" right="0.7" top="0.78740157499999996" bottom="0.78740157499999996" header="0.3" footer="0.3"/>
  <pageSetup paperSize="9" scale="51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Vorausplanung2">
    <tabColor theme="6" tint="-0.249977111117893"/>
    <pageSetUpPr fitToPage="1"/>
  </sheetPr>
  <dimension ref="A1:AK140"/>
  <sheetViews>
    <sheetView showGridLines="0" zoomScale="70" zoomScaleNormal="7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B8" sqref="B8"/>
    </sheetView>
  </sheetViews>
  <sheetFormatPr baseColWidth="10" defaultColWidth="11.42578125" defaultRowHeight="12.75" outlineLevelRow="4" x14ac:dyDescent="0.2"/>
  <cols>
    <col min="1" max="1" width="31.85546875" style="2" bestFit="1" customWidth="1"/>
    <col min="2" max="13" width="12.7109375" style="2" customWidth="1"/>
    <col min="14" max="14" width="13.140625" style="2" bestFit="1" customWidth="1"/>
    <col min="15" max="16" width="11.42578125" style="2"/>
    <col min="17" max="17" width="16.5703125" style="2" customWidth="1"/>
    <col min="18" max="24" width="11.42578125" style="2"/>
    <col min="25" max="25" width="11.7109375" style="2" customWidth="1"/>
    <col min="26" max="16384" width="11.42578125" style="2"/>
  </cols>
  <sheetData>
    <row r="1" spans="1:26" x14ac:dyDescent="0.2">
      <c r="A1" s="11" t="s">
        <v>59</v>
      </c>
      <c r="B1" s="11" t="s">
        <v>0</v>
      </c>
      <c r="C1" s="11" t="s">
        <v>33</v>
      </c>
      <c r="D1" s="11" t="s">
        <v>34</v>
      </c>
      <c r="E1" s="11" t="s">
        <v>35</v>
      </c>
      <c r="F1" s="11" t="s">
        <v>36</v>
      </c>
      <c r="G1" s="11" t="s">
        <v>37</v>
      </c>
      <c r="H1" s="11" t="s">
        <v>38</v>
      </c>
      <c r="I1" s="11" t="s">
        <v>39</v>
      </c>
      <c r="J1" s="11" t="s">
        <v>40</v>
      </c>
      <c r="K1" s="11" t="s">
        <v>41</v>
      </c>
      <c r="L1" s="11" t="s">
        <v>42</v>
      </c>
      <c r="M1" s="11" t="s">
        <v>43</v>
      </c>
      <c r="N1" s="4" t="s">
        <v>51</v>
      </c>
    </row>
    <row r="2" spans="1:26" x14ac:dyDescent="0.2">
      <c r="A2" s="49">
        <v>2019</v>
      </c>
      <c r="B2" s="12"/>
      <c r="C2" s="12"/>
      <c r="D2" s="12"/>
      <c r="E2" s="12"/>
      <c r="F2" s="12"/>
      <c r="G2" s="11" t="s">
        <v>30</v>
      </c>
      <c r="H2" s="11"/>
      <c r="I2" s="11"/>
      <c r="J2" s="11"/>
      <c r="K2" s="11"/>
      <c r="L2" s="11"/>
      <c r="M2" s="11"/>
      <c r="N2" s="4" t="s">
        <v>30</v>
      </c>
    </row>
    <row r="3" spans="1:26" x14ac:dyDescent="0.2">
      <c r="A3" s="87" t="s">
        <v>1</v>
      </c>
      <c r="B3" s="15"/>
      <c r="C3" s="16"/>
      <c r="D3" s="15"/>
      <c r="E3" s="16"/>
      <c r="F3" s="15"/>
      <c r="G3" s="16"/>
      <c r="H3" s="15"/>
      <c r="I3" s="16"/>
      <c r="J3" s="15"/>
      <c r="K3" s="16"/>
      <c r="L3" s="15"/>
      <c r="M3" s="16"/>
      <c r="N3" s="16"/>
    </row>
    <row r="4" spans="1:26" x14ac:dyDescent="0.2">
      <c r="A4" s="99" t="s">
        <v>32</v>
      </c>
      <c r="B4" s="51"/>
      <c r="C4" s="50">
        <f>+B67</f>
        <v>0</v>
      </c>
      <c r="D4" s="50">
        <f>+C67</f>
        <v>0</v>
      </c>
      <c r="E4" s="50">
        <f t="shared" ref="E4:M4" si="0">+D67</f>
        <v>0</v>
      </c>
      <c r="F4" s="50">
        <f t="shared" si="0"/>
        <v>0</v>
      </c>
      <c r="G4" s="50">
        <f t="shared" si="0"/>
        <v>0</v>
      </c>
      <c r="H4" s="50">
        <f t="shared" si="0"/>
        <v>0</v>
      </c>
      <c r="I4" s="50">
        <f t="shared" si="0"/>
        <v>0</v>
      </c>
      <c r="J4" s="50">
        <f t="shared" si="0"/>
        <v>0</v>
      </c>
      <c r="K4" s="50">
        <f t="shared" si="0"/>
        <v>0</v>
      </c>
      <c r="L4" s="50">
        <f t="shared" si="0"/>
        <v>0</v>
      </c>
      <c r="M4" s="50">
        <f t="shared" si="0"/>
        <v>0</v>
      </c>
      <c r="N4" s="18"/>
    </row>
    <row r="5" spans="1:26" x14ac:dyDescent="0.2">
      <c r="A5" s="87" t="s">
        <v>29</v>
      </c>
      <c r="B5" s="15"/>
      <c r="C5" s="16"/>
      <c r="D5" s="15"/>
      <c r="E5" s="16"/>
      <c r="F5" s="15"/>
      <c r="G5" s="16"/>
      <c r="H5" s="15"/>
      <c r="I5" s="16"/>
      <c r="J5" s="15"/>
      <c r="K5" s="16"/>
      <c r="L5" s="15"/>
      <c r="M5" s="16"/>
      <c r="N5" s="16"/>
    </row>
    <row r="6" spans="1:26" x14ac:dyDescent="0.2">
      <c r="A6" s="52" t="s">
        <v>2</v>
      </c>
      <c r="B6" s="38"/>
      <c r="C6" s="39"/>
      <c r="D6" s="38"/>
      <c r="E6" s="39"/>
      <c r="F6" s="38"/>
      <c r="G6" s="39"/>
      <c r="H6" s="38"/>
      <c r="I6" s="39"/>
      <c r="J6" s="38"/>
      <c r="K6" s="39"/>
      <c r="L6" s="38"/>
      <c r="M6" s="39"/>
      <c r="N6" s="31">
        <f>SUM(B6:M6)</f>
        <v>0</v>
      </c>
    </row>
    <row r="7" spans="1:26" ht="15.75" x14ac:dyDescent="0.25">
      <c r="A7" s="52" t="s">
        <v>14</v>
      </c>
      <c r="B7" s="40"/>
      <c r="C7" s="41"/>
      <c r="D7" s="40"/>
      <c r="E7" s="41"/>
      <c r="F7" s="40"/>
      <c r="G7" s="41"/>
      <c r="H7" s="40"/>
      <c r="I7" s="41"/>
      <c r="J7" s="40"/>
      <c r="K7" s="41"/>
      <c r="L7" s="40"/>
      <c r="M7" s="41"/>
      <c r="N7" s="35">
        <f t="shared" ref="N7:N29" si="1">SUM(B7:M7)</f>
        <v>0</v>
      </c>
      <c r="W7" s="102" t="s">
        <v>105</v>
      </c>
      <c r="X7" s="102"/>
      <c r="Y7" s="102"/>
      <c r="Z7" s="102"/>
    </row>
    <row r="8" spans="1:26" x14ac:dyDescent="0.2">
      <c r="A8" s="52" t="s">
        <v>71</v>
      </c>
      <c r="B8" s="40"/>
      <c r="C8" s="41"/>
      <c r="D8" s="40"/>
      <c r="E8" s="41"/>
      <c r="F8" s="40"/>
      <c r="G8" s="41"/>
      <c r="H8" s="40"/>
      <c r="I8" s="41"/>
      <c r="J8" s="40"/>
      <c r="K8" s="41"/>
      <c r="L8" s="40"/>
      <c r="M8" s="41"/>
      <c r="N8" s="35">
        <f t="shared" si="1"/>
        <v>0</v>
      </c>
    </row>
    <row r="9" spans="1:26" x14ac:dyDescent="0.2">
      <c r="A9" s="52" t="s">
        <v>3</v>
      </c>
      <c r="B9" s="40"/>
      <c r="C9" s="41"/>
      <c r="D9" s="40"/>
      <c r="E9" s="41"/>
      <c r="F9" s="40"/>
      <c r="G9" s="41"/>
      <c r="H9" s="40"/>
      <c r="I9" s="41"/>
      <c r="J9" s="40"/>
      <c r="K9" s="41"/>
      <c r="L9" s="40"/>
      <c r="M9" s="41"/>
      <c r="N9" s="35">
        <f t="shared" si="1"/>
        <v>0</v>
      </c>
      <c r="R9" s="2" t="s">
        <v>77</v>
      </c>
      <c r="S9" s="2" t="s">
        <v>78</v>
      </c>
      <c r="Y9" s="2" t="s">
        <v>77</v>
      </c>
      <c r="Z9" s="2" t="s">
        <v>78</v>
      </c>
    </row>
    <row r="10" spans="1:26" x14ac:dyDescent="0.2">
      <c r="A10" s="52" t="s">
        <v>66</v>
      </c>
      <c r="B10" s="40"/>
      <c r="C10" s="41"/>
      <c r="D10" s="40"/>
      <c r="E10" s="41"/>
      <c r="F10" s="40"/>
      <c r="G10" s="41"/>
      <c r="H10" s="40"/>
      <c r="I10" s="41"/>
      <c r="J10" s="40"/>
      <c r="K10" s="41"/>
      <c r="L10" s="40"/>
      <c r="M10" s="41"/>
      <c r="N10" s="35">
        <f t="shared" si="1"/>
        <v>0</v>
      </c>
      <c r="P10" s="104" t="str">
        <f>A123</f>
        <v>betriebliche Einzahlungen 2019</v>
      </c>
      <c r="Q10" s="104"/>
      <c r="R10" s="24">
        <f>SUM(N6:N19)</f>
        <v>0</v>
      </c>
      <c r="W10" s="100" t="str">
        <f>"Einzahlungen "&amp;A2</f>
        <v>Einzahlungen 2019</v>
      </c>
      <c r="X10" s="59"/>
      <c r="Y10" s="24">
        <f>N31</f>
        <v>0</v>
      </c>
    </row>
    <row r="11" spans="1:26" x14ac:dyDescent="0.2">
      <c r="A11" s="52" t="s">
        <v>4</v>
      </c>
      <c r="B11" s="40"/>
      <c r="C11" s="41"/>
      <c r="D11" s="40"/>
      <c r="E11" s="41"/>
      <c r="F11" s="40"/>
      <c r="G11" s="41"/>
      <c r="H11" s="40"/>
      <c r="I11" s="41"/>
      <c r="J11" s="40"/>
      <c r="K11" s="41"/>
      <c r="L11" s="40"/>
      <c r="M11" s="41"/>
      <c r="N11" s="35">
        <f t="shared" si="1"/>
        <v>0</v>
      </c>
      <c r="P11" s="103" t="str">
        <f>A129</f>
        <v>betriebliche Auszahlungen 2019</v>
      </c>
      <c r="Q11" s="103"/>
      <c r="S11" s="24">
        <f>SUM(N47+N62+N53)</f>
        <v>0</v>
      </c>
      <c r="W11" s="101" t="str">
        <f>"Auszahlungen "&amp;A2</f>
        <v>Auszahlungen 2019</v>
      </c>
      <c r="X11" s="58"/>
      <c r="Z11" s="24">
        <f>N64</f>
        <v>0</v>
      </c>
    </row>
    <row r="12" spans="1:26" ht="15.75" customHeight="1" thickBot="1" x14ac:dyDescent="0.25">
      <c r="A12" s="52" t="s">
        <v>5</v>
      </c>
      <c r="B12" s="40"/>
      <c r="C12" s="41"/>
      <c r="D12" s="40"/>
      <c r="E12" s="41"/>
      <c r="F12" s="40"/>
      <c r="G12" s="41"/>
      <c r="H12" s="40"/>
      <c r="I12" s="41"/>
      <c r="J12" s="40"/>
      <c r="K12" s="41"/>
      <c r="L12" s="40"/>
      <c r="M12" s="41"/>
      <c r="N12" s="35">
        <f t="shared" si="1"/>
        <v>0</v>
      </c>
      <c r="P12" s="105" t="s">
        <v>74</v>
      </c>
      <c r="Q12" s="105"/>
      <c r="R12" s="27"/>
      <c r="S12" s="28">
        <f>R10-S11</f>
        <v>0</v>
      </c>
      <c r="W12" s="74" t="s">
        <v>74</v>
      </c>
      <c r="X12" s="74"/>
      <c r="Y12" s="27"/>
      <c r="Z12" s="28">
        <f>Y10-Z11</f>
        <v>0</v>
      </c>
    </row>
    <row r="13" spans="1:26" ht="13.5" thickTop="1" x14ac:dyDescent="0.2">
      <c r="A13" s="52" t="s">
        <v>6</v>
      </c>
      <c r="B13" s="40"/>
      <c r="C13" s="41"/>
      <c r="D13" s="40"/>
      <c r="E13" s="41"/>
      <c r="F13" s="40"/>
      <c r="G13" s="41"/>
      <c r="H13" s="40"/>
      <c r="I13" s="41"/>
      <c r="J13" s="40"/>
      <c r="K13" s="41"/>
      <c r="L13" s="40"/>
      <c r="M13" s="41"/>
      <c r="N13" s="35">
        <f t="shared" si="1"/>
        <v>0</v>
      </c>
    </row>
    <row r="14" spans="1:26" x14ac:dyDescent="0.2">
      <c r="A14" s="52" t="s">
        <v>7</v>
      </c>
      <c r="B14" s="40"/>
      <c r="C14" s="41"/>
      <c r="D14" s="40"/>
      <c r="E14" s="41"/>
      <c r="F14" s="40"/>
      <c r="G14" s="41"/>
      <c r="H14" s="40"/>
      <c r="I14" s="41"/>
      <c r="J14" s="40"/>
      <c r="K14" s="41"/>
      <c r="L14" s="40"/>
      <c r="M14" s="41"/>
      <c r="N14" s="35">
        <f t="shared" si="1"/>
        <v>0</v>
      </c>
    </row>
    <row r="15" spans="1:26" x14ac:dyDescent="0.2">
      <c r="A15" s="52" t="s">
        <v>8</v>
      </c>
      <c r="B15" s="40"/>
      <c r="C15" s="41"/>
      <c r="D15" s="40"/>
      <c r="E15" s="41"/>
      <c r="F15" s="40"/>
      <c r="G15" s="41"/>
      <c r="H15" s="40"/>
      <c r="I15" s="41"/>
      <c r="J15" s="40"/>
      <c r="K15" s="41"/>
      <c r="L15" s="40"/>
      <c r="M15" s="41"/>
      <c r="N15" s="35">
        <f t="shared" si="1"/>
        <v>0</v>
      </c>
    </row>
    <row r="16" spans="1:26" x14ac:dyDescent="0.2">
      <c r="A16" s="52" t="s">
        <v>65</v>
      </c>
      <c r="B16" s="40"/>
      <c r="C16" s="41"/>
      <c r="D16" s="40"/>
      <c r="E16" s="41"/>
      <c r="F16" s="40"/>
      <c r="G16" s="41"/>
      <c r="H16" s="40"/>
      <c r="I16" s="41"/>
      <c r="J16" s="40"/>
      <c r="K16" s="41"/>
      <c r="L16" s="40"/>
      <c r="M16" s="41"/>
      <c r="N16" s="35">
        <f t="shared" si="1"/>
        <v>0</v>
      </c>
    </row>
    <row r="17" spans="1:14" x14ac:dyDescent="0.2">
      <c r="A17" s="52" t="s">
        <v>9</v>
      </c>
      <c r="B17" s="40"/>
      <c r="C17" s="41"/>
      <c r="D17" s="40"/>
      <c r="E17" s="41"/>
      <c r="F17" s="40"/>
      <c r="G17" s="41"/>
      <c r="H17" s="40"/>
      <c r="I17" s="41"/>
      <c r="J17" s="40"/>
      <c r="K17" s="41"/>
      <c r="L17" s="40"/>
      <c r="M17" s="41"/>
      <c r="N17" s="35">
        <f t="shared" si="1"/>
        <v>0</v>
      </c>
    </row>
    <row r="18" spans="1:14" x14ac:dyDescent="0.2">
      <c r="A18" s="52" t="s">
        <v>10</v>
      </c>
      <c r="B18" s="40"/>
      <c r="C18" s="41"/>
      <c r="D18" s="40"/>
      <c r="E18" s="41"/>
      <c r="F18" s="40"/>
      <c r="G18" s="41"/>
      <c r="H18" s="40"/>
      <c r="I18" s="41"/>
      <c r="J18" s="40"/>
      <c r="K18" s="41"/>
      <c r="L18" s="40"/>
      <c r="M18" s="41"/>
      <c r="N18" s="35">
        <f t="shared" si="1"/>
        <v>0</v>
      </c>
    </row>
    <row r="19" spans="1:14" ht="13.5" thickBot="1" x14ac:dyDescent="0.25">
      <c r="A19" s="52" t="s">
        <v>23</v>
      </c>
      <c r="B19" s="63"/>
      <c r="C19" s="64"/>
      <c r="D19" s="63"/>
      <c r="E19" s="64"/>
      <c r="F19" s="63"/>
      <c r="G19" s="64"/>
      <c r="H19" s="63"/>
      <c r="I19" s="64"/>
      <c r="J19" s="63"/>
      <c r="K19" s="64"/>
      <c r="L19" s="63"/>
      <c r="M19" s="64"/>
      <c r="N19" s="65">
        <f t="shared" si="1"/>
        <v>0</v>
      </c>
    </row>
    <row r="20" spans="1:14" ht="13.5" thickBot="1" x14ac:dyDescent="0.25">
      <c r="A20" s="83" t="s">
        <v>101</v>
      </c>
      <c r="B20" s="79">
        <f t="shared" ref="B20" si="2">SUM(B6:B19)</f>
        <v>0</v>
      </c>
      <c r="C20" s="79">
        <f t="shared" ref="C20:N20" si="3">SUM(C6:C19)</f>
        <v>0</v>
      </c>
      <c r="D20" s="79">
        <f t="shared" si="3"/>
        <v>0</v>
      </c>
      <c r="E20" s="79">
        <f t="shared" si="3"/>
        <v>0</v>
      </c>
      <c r="F20" s="79">
        <f t="shared" si="3"/>
        <v>0</v>
      </c>
      <c r="G20" s="79">
        <f t="shared" si="3"/>
        <v>0</v>
      </c>
      <c r="H20" s="79">
        <f t="shared" si="3"/>
        <v>0</v>
      </c>
      <c r="I20" s="79">
        <f t="shared" si="3"/>
        <v>0</v>
      </c>
      <c r="J20" s="79">
        <f t="shared" si="3"/>
        <v>0</v>
      </c>
      <c r="K20" s="79">
        <f t="shared" si="3"/>
        <v>0</v>
      </c>
      <c r="L20" s="79">
        <f t="shared" si="3"/>
        <v>0</v>
      </c>
      <c r="M20" s="79">
        <f t="shared" si="3"/>
        <v>0</v>
      </c>
      <c r="N20" s="80">
        <f t="shared" si="3"/>
        <v>0</v>
      </c>
    </row>
    <row r="21" spans="1:14" ht="13.5" thickBot="1" x14ac:dyDescent="0.25">
      <c r="A21" s="84" t="s">
        <v>11</v>
      </c>
      <c r="B21" s="79"/>
      <c r="C21" s="79"/>
      <c r="D21" s="79"/>
      <c r="E21" s="79"/>
      <c r="F21" s="79"/>
      <c r="G21" s="79"/>
      <c r="H21" s="79"/>
      <c r="I21" s="79"/>
      <c r="J21" s="79"/>
      <c r="K21" s="79"/>
      <c r="L21" s="79"/>
      <c r="M21" s="79"/>
      <c r="N21" s="80"/>
    </row>
    <row r="22" spans="1:14" x14ac:dyDescent="0.2">
      <c r="A22" s="52" t="s">
        <v>67</v>
      </c>
      <c r="B22" s="66"/>
      <c r="C22" s="70"/>
      <c r="D22" s="66"/>
      <c r="E22" s="70"/>
      <c r="F22" s="66"/>
      <c r="G22" s="70"/>
      <c r="H22" s="66"/>
      <c r="I22" s="70"/>
      <c r="J22" s="66"/>
      <c r="K22" s="70"/>
      <c r="L22" s="66"/>
      <c r="M22" s="70"/>
      <c r="N22" s="68">
        <f t="shared" si="1"/>
        <v>0</v>
      </c>
    </row>
    <row r="23" spans="1:14" x14ac:dyDescent="0.2">
      <c r="A23" s="52" t="s">
        <v>68</v>
      </c>
      <c r="B23" s="40"/>
      <c r="C23" s="41"/>
      <c r="D23" s="40"/>
      <c r="E23" s="41"/>
      <c r="F23" s="40"/>
      <c r="G23" s="41"/>
      <c r="H23" s="40"/>
      <c r="I23" s="41"/>
      <c r="J23" s="40"/>
      <c r="K23" s="41"/>
      <c r="L23" s="40"/>
      <c r="M23" s="41"/>
      <c r="N23" s="35">
        <f t="shared" si="1"/>
        <v>0</v>
      </c>
    </row>
    <row r="24" spans="1:14" x14ac:dyDescent="0.2">
      <c r="A24" s="52" t="s">
        <v>95</v>
      </c>
      <c r="B24" s="40"/>
      <c r="C24" s="41"/>
      <c r="D24" s="40"/>
      <c r="E24" s="41"/>
      <c r="F24" s="40"/>
      <c r="G24" s="41"/>
      <c r="H24" s="40"/>
      <c r="I24" s="41"/>
      <c r="J24" s="40"/>
      <c r="K24" s="41"/>
      <c r="L24" s="40"/>
      <c r="M24" s="41"/>
      <c r="N24" s="35">
        <f t="shared" si="1"/>
        <v>0</v>
      </c>
    </row>
    <row r="25" spans="1:14" ht="13.5" thickBot="1" x14ac:dyDescent="0.25">
      <c r="A25" s="52" t="s">
        <v>10</v>
      </c>
      <c r="B25" s="63"/>
      <c r="C25" s="64"/>
      <c r="D25" s="63"/>
      <c r="E25" s="64"/>
      <c r="F25" s="63"/>
      <c r="G25" s="64"/>
      <c r="H25" s="63"/>
      <c r="I25" s="64"/>
      <c r="J25" s="63"/>
      <c r="K25" s="64"/>
      <c r="L25" s="63"/>
      <c r="M25" s="64"/>
      <c r="N25" s="65">
        <f t="shared" si="1"/>
        <v>0</v>
      </c>
    </row>
    <row r="26" spans="1:14" ht="13.5" thickBot="1" x14ac:dyDescent="0.25">
      <c r="A26" s="83" t="s">
        <v>101</v>
      </c>
      <c r="B26" s="79">
        <f>SUM(B21:B25)</f>
        <v>0</v>
      </c>
      <c r="C26" s="79">
        <f t="shared" ref="C26:N26" si="4">SUM(C21:C25)</f>
        <v>0</v>
      </c>
      <c r="D26" s="79">
        <f t="shared" si="4"/>
        <v>0</v>
      </c>
      <c r="E26" s="79">
        <f t="shared" si="4"/>
        <v>0</v>
      </c>
      <c r="F26" s="79">
        <f t="shared" si="4"/>
        <v>0</v>
      </c>
      <c r="G26" s="79">
        <f t="shared" si="4"/>
        <v>0</v>
      </c>
      <c r="H26" s="79">
        <f t="shared" si="4"/>
        <v>0</v>
      </c>
      <c r="I26" s="79">
        <f t="shared" si="4"/>
        <v>0</v>
      </c>
      <c r="J26" s="79">
        <f t="shared" si="4"/>
        <v>0</v>
      </c>
      <c r="K26" s="79">
        <f t="shared" si="4"/>
        <v>0</v>
      </c>
      <c r="L26" s="79">
        <f t="shared" si="4"/>
        <v>0</v>
      </c>
      <c r="M26" s="79">
        <f t="shared" si="4"/>
        <v>0</v>
      </c>
      <c r="N26" s="80">
        <f t="shared" si="4"/>
        <v>0</v>
      </c>
    </row>
    <row r="27" spans="1:14" x14ac:dyDescent="0.2">
      <c r="A27" s="85" t="s">
        <v>75</v>
      </c>
      <c r="B27" s="66"/>
      <c r="C27" s="67"/>
      <c r="D27" s="66"/>
      <c r="E27" s="67"/>
      <c r="F27" s="66"/>
      <c r="G27" s="67"/>
      <c r="H27" s="66"/>
      <c r="I27" s="67"/>
      <c r="J27" s="66"/>
      <c r="K27" s="67"/>
      <c r="L27" s="66"/>
      <c r="M27" s="67"/>
      <c r="N27" s="68">
        <f t="shared" si="1"/>
        <v>0</v>
      </c>
    </row>
    <row r="28" spans="1:14" x14ac:dyDescent="0.2">
      <c r="A28" s="52" t="s">
        <v>44</v>
      </c>
      <c r="B28" s="40"/>
      <c r="C28" s="41"/>
      <c r="D28" s="40"/>
      <c r="E28" s="41"/>
      <c r="F28" s="40"/>
      <c r="G28" s="41"/>
      <c r="H28" s="40"/>
      <c r="I28" s="41"/>
      <c r="J28" s="40"/>
      <c r="K28" s="41"/>
      <c r="L28" s="40"/>
      <c r="M28" s="41"/>
      <c r="N28" s="35">
        <f t="shared" si="1"/>
        <v>0</v>
      </c>
    </row>
    <row r="29" spans="1:14" ht="13.5" thickBot="1" x14ac:dyDescent="0.25">
      <c r="A29" s="52" t="s">
        <v>97</v>
      </c>
      <c r="B29" s="42"/>
      <c r="C29" s="43"/>
      <c r="D29" s="42"/>
      <c r="E29" s="43"/>
      <c r="F29" s="42"/>
      <c r="G29" s="43"/>
      <c r="H29" s="42"/>
      <c r="I29" s="43"/>
      <c r="J29" s="42"/>
      <c r="K29" s="43"/>
      <c r="L29" s="42"/>
      <c r="M29" s="43"/>
      <c r="N29" s="33">
        <f t="shared" si="1"/>
        <v>0</v>
      </c>
    </row>
    <row r="30" spans="1:14" ht="13.5" thickBot="1" x14ac:dyDescent="0.25">
      <c r="A30" s="83" t="s">
        <v>101</v>
      </c>
      <c r="B30" s="79">
        <f>SUM(B27:B29)</f>
        <v>0</v>
      </c>
      <c r="C30" s="79">
        <f t="shared" ref="C30:N30" si="5">SUM(C27:C29)</f>
        <v>0</v>
      </c>
      <c r="D30" s="79">
        <f t="shared" si="5"/>
        <v>0</v>
      </c>
      <c r="E30" s="79">
        <f t="shared" si="5"/>
        <v>0</v>
      </c>
      <c r="F30" s="79">
        <f t="shared" si="5"/>
        <v>0</v>
      </c>
      <c r="G30" s="79">
        <f t="shared" si="5"/>
        <v>0</v>
      </c>
      <c r="H30" s="79">
        <f t="shared" si="5"/>
        <v>0</v>
      </c>
      <c r="I30" s="79">
        <f t="shared" si="5"/>
        <v>0</v>
      </c>
      <c r="J30" s="79">
        <f t="shared" si="5"/>
        <v>0</v>
      </c>
      <c r="K30" s="79">
        <f t="shared" si="5"/>
        <v>0</v>
      </c>
      <c r="L30" s="79">
        <f t="shared" si="5"/>
        <v>0</v>
      </c>
      <c r="M30" s="79">
        <f t="shared" si="5"/>
        <v>0</v>
      </c>
      <c r="N30" s="80">
        <f t="shared" si="5"/>
        <v>0</v>
      </c>
    </row>
    <row r="31" spans="1:14" s="3" customFormat="1" x14ac:dyDescent="0.2">
      <c r="A31" s="85" t="str">
        <f>"Summe Einzahlungen "&amp;A2</f>
        <v>Summe Einzahlungen 2019</v>
      </c>
      <c r="B31" s="86">
        <f>SUM(B20+B26+B30)</f>
        <v>0</v>
      </c>
      <c r="C31" s="86">
        <f t="shared" ref="C31:N31" si="6">SUM(C20+C26+C30)</f>
        <v>0</v>
      </c>
      <c r="D31" s="86">
        <f t="shared" si="6"/>
        <v>0</v>
      </c>
      <c r="E31" s="86">
        <f t="shared" si="6"/>
        <v>0</v>
      </c>
      <c r="F31" s="86">
        <f t="shared" si="6"/>
        <v>0</v>
      </c>
      <c r="G31" s="86">
        <f t="shared" si="6"/>
        <v>0</v>
      </c>
      <c r="H31" s="86">
        <f t="shared" si="6"/>
        <v>0</v>
      </c>
      <c r="I31" s="86">
        <f t="shared" si="6"/>
        <v>0</v>
      </c>
      <c r="J31" s="86">
        <f t="shared" si="6"/>
        <v>0</v>
      </c>
      <c r="K31" s="86">
        <f t="shared" si="6"/>
        <v>0</v>
      </c>
      <c r="L31" s="86">
        <f t="shared" si="6"/>
        <v>0</v>
      </c>
      <c r="M31" s="86">
        <f t="shared" si="6"/>
        <v>0</v>
      </c>
      <c r="N31" s="86">
        <f t="shared" si="6"/>
        <v>0</v>
      </c>
    </row>
    <row r="32" spans="1:14" x14ac:dyDescent="0.2">
      <c r="A32" s="87" t="s">
        <v>28</v>
      </c>
      <c r="B32" s="88"/>
      <c r="C32" s="89"/>
      <c r="D32" s="88"/>
      <c r="E32" s="89"/>
      <c r="F32" s="88"/>
      <c r="G32" s="89"/>
      <c r="H32" s="88"/>
      <c r="I32" s="89"/>
      <c r="J32" s="88"/>
      <c r="K32" s="89"/>
      <c r="L32" s="88"/>
      <c r="M32" s="89"/>
      <c r="N32" s="89"/>
    </row>
    <row r="33" spans="1:14" x14ac:dyDescent="0.2">
      <c r="A33" s="54" t="s">
        <v>62</v>
      </c>
      <c r="B33" s="44"/>
      <c r="C33" s="45"/>
      <c r="D33" s="44"/>
      <c r="E33" s="45"/>
      <c r="F33" s="44"/>
      <c r="G33" s="45"/>
      <c r="H33" s="44"/>
      <c r="I33" s="45"/>
      <c r="J33" s="44"/>
      <c r="K33" s="45"/>
      <c r="L33" s="44"/>
      <c r="M33" s="45"/>
      <c r="N33" s="19">
        <f>SUM(B33:M33)</f>
        <v>0</v>
      </c>
    </row>
    <row r="34" spans="1:14" x14ac:dyDescent="0.2">
      <c r="A34" s="54" t="s">
        <v>63</v>
      </c>
      <c r="B34" s="40"/>
      <c r="C34" s="41"/>
      <c r="D34" s="40"/>
      <c r="E34" s="41"/>
      <c r="F34" s="40"/>
      <c r="G34" s="41"/>
      <c r="H34" s="40"/>
      <c r="I34" s="41"/>
      <c r="J34" s="40"/>
      <c r="K34" s="41"/>
      <c r="L34" s="40"/>
      <c r="M34" s="41"/>
      <c r="N34" s="35">
        <f t="shared" ref="N34:N52" si="7">SUM(B34:M34)</f>
        <v>0</v>
      </c>
    </row>
    <row r="35" spans="1:14" x14ac:dyDescent="0.2">
      <c r="A35" s="54" t="s">
        <v>64</v>
      </c>
      <c r="B35" s="40"/>
      <c r="C35" s="41"/>
      <c r="D35" s="40"/>
      <c r="E35" s="41"/>
      <c r="F35" s="40"/>
      <c r="G35" s="41"/>
      <c r="H35" s="40"/>
      <c r="I35" s="41"/>
      <c r="J35" s="40"/>
      <c r="K35" s="41"/>
      <c r="L35" s="40"/>
      <c r="M35" s="41"/>
      <c r="N35" s="35">
        <f t="shared" si="7"/>
        <v>0</v>
      </c>
    </row>
    <row r="36" spans="1:14" x14ac:dyDescent="0.2">
      <c r="A36" s="54" t="s">
        <v>15</v>
      </c>
      <c r="B36" s="40"/>
      <c r="C36" s="41"/>
      <c r="D36" s="40"/>
      <c r="E36" s="41"/>
      <c r="F36" s="40"/>
      <c r="G36" s="41"/>
      <c r="H36" s="40"/>
      <c r="I36" s="41"/>
      <c r="J36" s="40"/>
      <c r="K36" s="41"/>
      <c r="L36" s="40"/>
      <c r="M36" s="41"/>
      <c r="N36" s="35">
        <f t="shared" si="7"/>
        <v>0</v>
      </c>
    </row>
    <row r="37" spans="1:14" x14ac:dyDescent="0.2">
      <c r="A37" s="54" t="s">
        <v>16</v>
      </c>
      <c r="B37" s="40"/>
      <c r="C37" s="41"/>
      <c r="D37" s="40"/>
      <c r="E37" s="41"/>
      <c r="F37" s="40"/>
      <c r="G37" s="41"/>
      <c r="H37" s="40"/>
      <c r="I37" s="41"/>
      <c r="J37" s="40"/>
      <c r="K37" s="41"/>
      <c r="L37" s="40"/>
      <c r="M37" s="41"/>
      <c r="N37" s="35">
        <f t="shared" si="7"/>
        <v>0</v>
      </c>
    </row>
    <row r="38" spans="1:14" x14ac:dyDescent="0.2">
      <c r="A38" s="54" t="s">
        <v>17</v>
      </c>
      <c r="B38" s="40"/>
      <c r="C38" s="41"/>
      <c r="D38" s="40"/>
      <c r="E38" s="41"/>
      <c r="F38" s="40"/>
      <c r="G38" s="41"/>
      <c r="H38" s="40"/>
      <c r="I38" s="41"/>
      <c r="J38" s="40"/>
      <c r="K38" s="41"/>
      <c r="L38" s="40"/>
      <c r="M38" s="41"/>
      <c r="N38" s="35">
        <f t="shared" si="7"/>
        <v>0</v>
      </c>
    </row>
    <row r="39" spans="1:14" x14ac:dyDescent="0.2">
      <c r="A39" s="54" t="s">
        <v>18</v>
      </c>
      <c r="B39" s="40"/>
      <c r="C39" s="60"/>
      <c r="D39" s="40"/>
      <c r="E39" s="41"/>
      <c r="F39" s="40"/>
      <c r="G39" s="41"/>
      <c r="H39" s="40"/>
      <c r="I39" s="41"/>
      <c r="J39" s="40"/>
      <c r="K39" s="41"/>
      <c r="L39" s="40"/>
      <c r="M39" s="41"/>
      <c r="N39" s="35">
        <f t="shared" si="7"/>
        <v>0</v>
      </c>
    </row>
    <row r="40" spans="1:14" x14ac:dyDescent="0.2">
      <c r="A40" s="54" t="s">
        <v>19</v>
      </c>
      <c r="B40" s="40"/>
      <c r="C40" s="41"/>
      <c r="D40" s="40"/>
      <c r="E40" s="41"/>
      <c r="F40" s="40"/>
      <c r="G40" s="41"/>
      <c r="H40" s="40"/>
      <c r="I40" s="41"/>
      <c r="J40" s="40"/>
      <c r="K40" s="41"/>
      <c r="L40" s="40"/>
      <c r="M40" s="41"/>
      <c r="N40" s="35">
        <f t="shared" si="7"/>
        <v>0</v>
      </c>
    </row>
    <row r="41" spans="1:14" x14ac:dyDescent="0.2">
      <c r="A41" s="54" t="s">
        <v>60</v>
      </c>
      <c r="B41" s="40"/>
      <c r="C41" s="41"/>
      <c r="D41" s="40"/>
      <c r="E41" s="41"/>
      <c r="F41" s="40"/>
      <c r="G41" s="41"/>
      <c r="H41" s="40"/>
      <c r="I41" s="41"/>
      <c r="J41" s="40"/>
      <c r="K41" s="41"/>
      <c r="L41" s="40"/>
      <c r="M41" s="41"/>
      <c r="N41" s="35">
        <f t="shared" si="7"/>
        <v>0</v>
      </c>
    </row>
    <row r="42" spans="1:14" x14ac:dyDescent="0.2">
      <c r="A42" s="54" t="s">
        <v>20</v>
      </c>
      <c r="B42" s="40"/>
      <c r="C42" s="41"/>
      <c r="D42" s="40"/>
      <c r="E42" s="41"/>
      <c r="F42" s="40"/>
      <c r="G42" s="41"/>
      <c r="H42" s="40"/>
      <c r="I42" s="41"/>
      <c r="J42" s="40"/>
      <c r="K42" s="41"/>
      <c r="L42" s="40"/>
      <c r="M42" s="41"/>
      <c r="N42" s="35">
        <f t="shared" si="7"/>
        <v>0</v>
      </c>
    </row>
    <row r="43" spans="1:14" x14ac:dyDescent="0.2">
      <c r="A43" s="54" t="s">
        <v>21</v>
      </c>
      <c r="B43" s="40"/>
      <c r="C43" s="41"/>
      <c r="D43" s="40"/>
      <c r="E43" s="41"/>
      <c r="F43" s="40"/>
      <c r="G43" s="41"/>
      <c r="H43" s="40"/>
      <c r="I43" s="41"/>
      <c r="J43" s="40"/>
      <c r="K43" s="41"/>
      <c r="L43" s="40"/>
      <c r="M43" s="41"/>
      <c r="N43" s="35">
        <f t="shared" si="7"/>
        <v>0</v>
      </c>
    </row>
    <row r="44" spans="1:14" x14ac:dyDescent="0.2">
      <c r="A44" s="54" t="s">
        <v>31</v>
      </c>
      <c r="B44" s="40"/>
      <c r="C44" s="41"/>
      <c r="D44" s="40"/>
      <c r="E44" s="41"/>
      <c r="F44" s="40"/>
      <c r="G44" s="41"/>
      <c r="H44" s="40"/>
      <c r="I44" s="41"/>
      <c r="J44" s="40"/>
      <c r="K44" s="41"/>
      <c r="L44" s="40"/>
      <c r="M44" s="41"/>
      <c r="N44" s="35">
        <f t="shared" si="7"/>
        <v>0</v>
      </c>
    </row>
    <row r="45" spans="1:14" x14ac:dyDescent="0.2">
      <c r="A45" s="54" t="s">
        <v>22</v>
      </c>
      <c r="B45" s="40"/>
      <c r="C45" s="41"/>
      <c r="D45" s="40"/>
      <c r="E45" s="41"/>
      <c r="F45" s="40"/>
      <c r="G45" s="41"/>
      <c r="H45" s="40"/>
      <c r="I45" s="41"/>
      <c r="J45" s="40"/>
      <c r="K45" s="41"/>
      <c r="L45" s="40"/>
      <c r="M45" s="41"/>
      <c r="N45" s="35">
        <f t="shared" si="7"/>
        <v>0</v>
      </c>
    </row>
    <row r="46" spans="1:14" ht="13.5" thickBot="1" x14ac:dyDescent="0.25">
      <c r="A46" s="54" t="s">
        <v>102</v>
      </c>
      <c r="B46" s="63"/>
      <c r="C46" s="64"/>
      <c r="D46" s="63"/>
      <c r="E46" s="64"/>
      <c r="F46" s="63"/>
      <c r="G46" s="64"/>
      <c r="H46" s="63"/>
      <c r="I46" s="64"/>
      <c r="J46" s="63"/>
      <c r="K46" s="64"/>
      <c r="L46" s="63"/>
      <c r="M46" s="64"/>
      <c r="N46" s="65">
        <f t="shared" si="7"/>
        <v>0</v>
      </c>
    </row>
    <row r="47" spans="1:14" ht="13.5" thickBot="1" x14ac:dyDescent="0.25">
      <c r="A47" s="90" t="s">
        <v>101</v>
      </c>
      <c r="B47" s="79">
        <f>SUM(B33:B46)</f>
        <v>0</v>
      </c>
      <c r="C47" s="79">
        <f t="shared" ref="C47:N47" si="8">SUM(C33:C46)</f>
        <v>0</v>
      </c>
      <c r="D47" s="79">
        <f t="shared" si="8"/>
        <v>0</v>
      </c>
      <c r="E47" s="79">
        <f t="shared" si="8"/>
        <v>0</v>
      </c>
      <c r="F47" s="79">
        <f t="shared" si="8"/>
        <v>0</v>
      </c>
      <c r="G47" s="79">
        <f t="shared" si="8"/>
        <v>0</v>
      </c>
      <c r="H47" s="79">
        <f t="shared" si="8"/>
        <v>0</v>
      </c>
      <c r="I47" s="79">
        <f t="shared" si="8"/>
        <v>0</v>
      </c>
      <c r="J47" s="79">
        <f t="shared" si="8"/>
        <v>0</v>
      </c>
      <c r="K47" s="79">
        <f t="shared" si="8"/>
        <v>0</v>
      </c>
      <c r="L47" s="79">
        <f t="shared" si="8"/>
        <v>0</v>
      </c>
      <c r="M47" s="79">
        <f t="shared" si="8"/>
        <v>0</v>
      </c>
      <c r="N47" s="80">
        <f t="shared" si="8"/>
        <v>0</v>
      </c>
    </row>
    <row r="48" spans="1:14" x14ac:dyDescent="0.2">
      <c r="A48" s="92" t="s">
        <v>24</v>
      </c>
      <c r="B48" s="66"/>
      <c r="C48" s="70"/>
      <c r="D48" s="66"/>
      <c r="E48" s="70"/>
      <c r="F48" s="66"/>
      <c r="G48" s="70"/>
      <c r="H48" s="66"/>
      <c r="I48" s="70"/>
      <c r="J48" s="66"/>
      <c r="K48" s="70"/>
      <c r="L48" s="66"/>
      <c r="M48" s="70"/>
      <c r="N48" s="68">
        <f t="shared" si="7"/>
        <v>0</v>
      </c>
    </row>
    <row r="49" spans="1:14" x14ac:dyDescent="0.2">
      <c r="A49" s="54" t="s">
        <v>25</v>
      </c>
      <c r="B49" s="46"/>
      <c r="C49" s="47"/>
      <c r="D49" s="46"/>
      <c r="E49" s="48"/>
      <c r="F49" s="46"/>
      <c r="G49" s="48"/>
      <c r="H49" s="46"/>
      <c r="I49" s="48"/>
      <c r="J49" s="46"/>
      <c r="K49" s="48"/>
      <c r="L49" s="46"/>
      <c r="M49" s="48"/>
      <c r="N49" s="37">
        <f t="shared" si="7"/>
        <v>0</v>
      </c>
    </row>
    <row r="50" spans="1:14" x14ac:dyDescent="0.2">
      <c r="A50" s="54" t="s">
        <v>94</v>
      </c>
      <c r="B50" s="40"/>
      <c r="C50" s="41"/>
      <c r="D50" s="40"/>
      <c r="E50" s="41"/>
      <c r="F50" s="40"/>
      <c r="G50" s="41"/>
      <c r="H50" s="40"/>
      <c r="I50" s="41"/>
      <c r="J50" s="40"/>
      <c r="K50" s="41"/>
      <c r="L50" s="40"/>
      <c r="M50" s="41"/>
      <c r="N50" s="35">
        <f t="shared" si="7"/>
        <v>0</v>
      </c>
    </row>
    <row r="51" spans="1:14" x14ac:dyDescent="0.2">
      <c r="A51" s="54" t="s">
        <v>26</v>
      </c>
      <c r="B51" s="40"/>
      <c r="C51" s="41"/>
      <c r="D51" s="40"/>
      <c r="E51" s="41"/>
      <c r="F51" s="40"/>
      <c r="G51" s="41"/>
      <c r="H51" s="40"/>
      <c r="I51" s="41"/>
      <c r="J51" s="40"/>
      <c r="K51" s="41"/>
      <c r="L51" s="40"/>
      <c r="M51" s="41"/>
      <c r="N51" s="35">
        <f t="shared" si="7"/>
        <v>0</v>
      </c>
    </row>
    <row r="52" spans="1:14" ht="13.5" thickBot="1" x14ac:dyDescent="0.25">
      <c r="A52" s="54" t="s">
        <v>61</v>
      </c>
      <c r="B52" s="44"/>
      <c r="C52" s="45"/>
      <c r="D52" s="44"/>
      <c r="E52" s="45"/>
      <c r="F52" s="44"/>
      <c r="G52" s="45"/>
      <c r="H52" s="44"/>
      <c r="I52" s="45"/>
      <c r="J52" s="44"/>
      <c r="K52" s="45"/>
      <c r="L52" s="44"/>
      <c r="M52" s="45"/>
      <c r="N52" s="19">
        <f t="shared" si="7"/>
        <v>0</v>
      </c>
    </row>
    <row r="53" spans="1:14" ht="13.5" thickBot="1" x14ac:dyDescent="0.25">
      <c r="A53" s="90" t="s">
        <v>101</v>
      </c>
      <c r="B53" s="79">
        <f>SUM(B48:B52)</f>
        <v>0</v>
      </c>
      <c r="C53" s="79">
        <f t="shared" ref="C53:N53" si="9">SUM(C48:C52)</f>
        <v>0</v>
      </c>
      <c r="D53" s="79">
        <f t="shared" si="9"/>
        <v>0</v>
      </c>
      <c r="E53" s="79">
        <f t="shared" si="9"/>
        <v>0</v>
      </c>
      <c r="F53" s="79">
        <f t="shared" si="9"/>
        <v>0</v>
      </c>
      <c r="G53" s="79">
        <f t="shared" si="9"/>
        <v>0</v>
      </c>
      <c r="H53" s="79">
        <f t="shared" si="9"/>
        <v>0</v>
      </c>
      <c r="I53" s="79">
        <f t="shared" si="9"/>
        <v>0</v>
      </c>
      <c r="J53" s="79">
        <f t="shared" si="9"/>
        <v>0</v>
      </c>
      <c r="K53" s="79">
        <f t="shared" si="9"/>
        <v>0</v>
      </c>
      <c r="L53" s="79">
        <f t="shared" si="9"/>
        <v>0</v>
      </c>
      <c r="M53" s="79">
        <f t="shared" si="9"/>
        <v>0</v>
      </c>
      <c r="N53" s="80">
        <f t="shared" si="9"/>
        <v>0</v>
      </c>
    </row>
    <row r="54" spans="1:14" ht="13.5" thickBot="1" x14ac:dyDescent="0.25">
      <c r="A54" s="84" t="s">
        <v>27</v>
      </c>
      <c r="B54" s="81"/>
      <c r="C54" s="82"/>
      <c r="D54" s="81"/>
      <c r="E54" s="82"/>
      <c r="F54" s="81"/>
      <c r="G54" s="82"/>
      <c r="H54" s="81"/>
      <c r="I54" s="82"/>
      <c r="J54" s="81"/>
      <c r="K54" s="82"/>
      <c r="L54" s="81"/>
      <c r="M54" s="82"/>
      <c r="N54" s="91"/>
    </row>
    <row r="55" spans="1:14" x14ac:dyDescent="0.2">
      <c r="A55" s="54" t="s">
        <v>12</v>
      </c>
      <c r="B55" s="44"/>
      <c r="C55" s="45"/>
      <c r="D55" s="44"/>
      <c r="E55" s="45"/>
      <c r="F55" s="44"/>
      <c r="G55" s="45"/>
      <c r="H55" s="44"/>
      <c r="I55" s="45"/>
      <c r="J55" s="44"/>
      <c r="K55" s="45"/>
      <c r="L55" s="44"/>
      <c r="M55" s="45"/>
      <c r="N55" s="18">
        <f t="shared" ref="N55:N62" si="10">SUM(B55:M55)</f>
        <v>0</v>
      </c>
    </row>
    <row r="56" spans="1:14" x14ac:dyDescent="0.2">
      <c r="A56" s="54" t="s">
        <v>88</v>
      </c>
      <c r="B56" s="40"/>
      <c r="C56" s="41"/>
      <c r="D56" s="40"/>
      <c r="E56" s="41"/>
      <c r="F56" s="40"/>
      <c r="G56" s="41"/>
      <c r="H56" s="40"/>
      <c r="I56" s="41"/>
      <c r="J56" s="40"/>
      <c r="K56" s="41"/>
      <c r="L56" s="40"/>
      <c r="M56" s="41"/>
      <c r="N56" s="37">
        <f t="shared" si="10"/>
        <v>0</v>
      </c>
    </row>
    <row r="57" spans="1:14" ht="13.5" thickBot="1" x14ac:dyDescent="0.25">
      <c r="A57" s="54" t="s">
        <v>13</v>
      </c>
      <c r="B57" s="63"/>
      <c r="C57" s="64"/>
      <c r="D57" s="63"/>
      <c r="E57" s="64"/>
      <c r="F57" s="63"/>
      <c r="G57" s="64"/>
      <c r="H57" s="63"/>
      <c r="I57" s="64"/>
      <c r="J57" s="63"/>
      <c r="K57" s="64"/>
      <c r="L57" s="63"/>
      <c r="M57" s="64"/>
      <c r="N57" s="72">
        <f t="shared" si="10"/>
        <v>0</v>
      </c>
    </row>
    <row r="58" spans="1:14" ht="13.5" thickBot="1" x14ac:dyDescent="0.25">
      <c r="A58" s="90" t="s">
        <v>101</v>
      </c>
      <c r="B58" s="79">
        <f>SUM(B55:B57)</f>
        <v>0</v>
      </c>
      <c r="C58" s="79">
        <f t="shared" ref="C58:N58" si="11">SUM(C55:C57)</f>
        <v>0</v>
      </c>
      <c r="D58" s="79">
        <f t="shared" si="11"/>
        <v>0</v>
      </c>
      <c r="E58" s="79">
        <f t="shared" si="11"/>
        <v>0</v>
      </c>
      <c r="F58" s="79">
        <f t="shared" si="11"/>
        <v>0</v>
      </c>
      <c r="G58" s="79">
        <f t="shared" si="11"/>
        <v>0</v>
      </c>
      <c r="H58" s="79">
        <f t="shared" si="11"/>
        <v>0</v>
      </c>
      <c r="I58" s="79">
        <f t="shared" si="11"/>
        <v>0</v>
      </c>
      <c r="J58" s="79">
        <f t="shared" si="11"/>
        <v>0</v>
      </c>
      <c r="K58" s="79">
        <f t="shared" si="11"/>
        <v>0</v>
      </c>
      <c r="L58" s="79">
        <f t="shared" si="11"/>
        <v>0</v>
      </c>
      <c r="M58" s="79">
        <f t="shared" si="11"/>
        <v>0</v>
      </c>
      <c r="N58" s="80">
        <f t="shared" si="11"/>
        <v>0</v>
      </c>
    </row>
    <row r="59" spans="1:14" x14ac:dyDescent="0.2">
      <c r="A59" s="92" t="s">
        <v>76</v>
      </c>
      <c r="B59" s="66"/>
      <c r="C59" s="67"/>
      <c r="D59" s="66"/>
      <c r="E59" s="67"/>
      <c r="F59" s="66"/>
      <c r="G59" s="67"/>
      <c r="H59" s="66"/>
      <c r="I59" s="67"/>
      <c r="J59" s="66"/>
      <c r="K59" s="67"/>
      <c r="L59" s="66"/>
      <c r="M59" s="67"/>
      <c r="N59" s="73">
        <f t="shared" si="10"/>
        <v>0</v>
      </c>
    </row>
    <row r="60" spans="1:14" x14ac:dyDescent="0.2">
      <c r="A60" s="54" t="s">
        <v>45</v>
      </c>
      <c r="B60" s="40"/>
      <c r="C60" s="41"/>
      <c r="D60" s="40"/>
      <c r="E60" s="41"/>
      <c r="F60" s="40"/>
      <c r="G60" s="41"/>
      <c r="H60" s="40"/>
      <c r="I60" s="41"/>
      <c r="J60" s="40"/>
      <c r="K60" s="41"/>
      <c r="L60" s="40"/>
      <c r="M60" s="41"/>
      <c r="N60" s="37">
        <f t="shared" si="10"/>
        <v>0</v>
      </c>
    </row>
    <row r="61" spans="1:14" x14ac:dyDescent="0.2">
      <c r="A61" s="54" t="s">
        <v>103</v>
      </c>
      <c r="B61" s="40"/>
      <c r="C61" s="41"/>
      <c r="D61" s="40"/>
      <c r="E61" s="41"/>
      <c r="F61" s="40"/>
      <c r="G61" s="41"/>
      <c r="H61" s="40"/>
      <c r="I61" s="41"/>
      <c r="J61" s="40"/>
      <c r="K61" s="41"/>
      <c r="L61" s="40"/>
      <c r="M61" s="41"/>
      <c r="N61" s="37">
        <f t="shared" si="10"/>
        <v>0</v>
      </c>
    </row>
    <row r="62" spans="1:14" ht="13.5" thickBot="1" x14ac:dyDescent="0.25">
      <c r="A62" s="54" t="s">
        <v>104</v>
      </c>
      <c r="B62" s="44"/>
      <c r="C62" s="45"/>
      <c r="D62" s="44"/>
      <c r="E62" s="45"/>
      <c r="F62" s="44"/>
      <c r="G62" s="45"/>
      <c r="H62" s="44"/>
      <c r="I62" s="45"/>
      <c r="J62" s="44"/>
      <c r="K62" s="45"/>
      <c r="L62" s="44"/>
      <c r="M62" s="45"/>
      <c r="N62" s="37">
        <f t="shared" si="10"/>
        <v>0</v>
      </c>
    </row>
    <row r="63" spans="1:14" ht="13.5" thickBot="1" x14ac:dyDescent="0.25">
      <c r="A63" s="90" t="s">
        <v>101</v>
      </c>
      <c r="B63" s="79">
        <f>SUM(B59:B62)</f>
        <v>0</v>
      </c>
      <c r="C63" s="79">
        <f t="shared" ref="C63:N63" si="12">SUM(C59:C62)</f>
        <v>0</v>
      </c>
      <c r="D63" s="79">
        <f t="shared" si="12"/>
        <v>0</v>
      </c>
      <c r="E63" s="79">
        <f t="shared" si="12"/>
        <v>0</v>
      </c>
      <c r="F63" s="79">
        <f t="shared" si="12"/>
        <v>0</v>
      </c>
      <c r="G63" s="79">
        <f t="shared" si="12"/>
        <v>0</v>
      </c>
      <c r="H63" s="79">
        <f t="shared" si="12"/>
        <v>0</v>
      </c>
      <c r="I63" s="79">
        <f t="shared" si="12"/>
        <v>0</v>
      </c>
      <c r="J63" s="79">
        <f t="shared" si="12"/>
        <v>0</v>
      </c>
      <c r="K63" s="79">
        <f t="shared" si="12"/>
        <v>0</v>
      </c>
      <c r="L63" s="79">
        <f t="shared" si="12"/>
        <v>0</v>
      </c>
      <c r="M63" s="79">
        <f t="shared" si="12"/>
        <v>0</v>
      </c>
      <c r="N63" s="80">
        <f t="shared" si="12"/>
        <v>0</v>
      </c>
    </row>
    <row r="64" spans="1:14" s="3" customFormat="1" x14ac:dyDescent="0.2">
      <c r="A64" s="92" t="str">
        <f>"Summe Auszahlungen "&amp;A2</f>
        <v>Summe Auszahlungen 2019</v>
      </c>
      <c r="B64" s="93">
        <f>SUM(B47+B53+B58+B63)</f>
        <v>0</v>
      </c>
      <c r="C64" s="93">
        <f t="shared" ref="C64:M64" si="13">SUM(C47+C53+C58+C63)</f>
        <v>0</v>
      </c>
      <c r="D64" s="93">
        <f t="shared" si="13"/>
        <v>0</v>
      </c>
      <c r="E64" s="93">
        <f t="shared" si="13"/>
        <v>0</v>
      </c>
      <c r="F64" s="93">
        <f t="shared" si="13"/>
        <v>0</v>
      </c>
      <c r="G64" s="93">
        <f t="shared" si="13"/>
        <v>0</v>
      </c>
      <c r="H64" s="93">
        <f t="shared" si="13"/>
        <v>0</v>
      </c>
      <c r="I64" s="93">
        <f t="shared" si="13"/>
        <v>0</v>
      </c>
      <c r="J64" s="93">
        <f t="shared" si="13"/>
        <v>0</v>
      </c>
      <c r="K64" s="93">
        <f t="shared" si="13"/>
        <v>0</v>
      </c>
      <c r="L64" s="93">
        <f t="shared" si="13"/>
        <v>0</v>
      </c>
      <c r="M64" s="93">
        <f t="shared" si="13"/>
        <v>0</v>
      </c>
      <c r="N64" s="94">
        <f>SUM(B64:M64)</f>
        <v>0</v>
      </c>
    </row>
    <row r="65" spans="1:14" x14ac:dyDescent="0.2">
      <c r="A65" s="95" t="s">
        <v>69</v>
      </c>
      <c r="B65" s="96">
        <f t="shared" ref="B65:M65" si="14">SUM(B4:B4)</f>
        <v>0</v>
      </c>
      <c r="C65" s="96">
        <f t="shared" si="14"/>
        <v>0</v>
      </c>
      <c r="D65" s="96">
        <f t="shared" si="14"/>
        <v>0</v>
      </c>
      <c r="E65" s="96">
        <f t="shared" si="14"/>
        <v>0</v>
      </c>
      <c r="F65" s="96">
        <f t="shared" si="14"/>
        <v>0</v>
      </c>
      <c r="G65" s="96">
        <f t="shared" si="14"/>
        <v>0</v>
      </c>
      <c r="H65" s="96">
        <f t="shared" si="14"/>
        <v>0</v>
      </c>
      <c r="I65" s="96">
        <f t="shared" si="14"/>
        <v>0</v>
      </c>
      <c r="J65" s="96">
        <f t="shared" si="14"/>
        <v>0</v>
      </c>
      <c r="K65" s="96">
        <f t="shared" si="14"/>
        <v>0</v>
      </c>
      <c r="L65" s="96">
        <f t="shared" si="14"/>
        <v>0</v>
      </c>
      <c r="M65" s="96">
        <f t="shared" si="14"/>
        <v>0</v>
      </c>
      <c r="N65" s="97"/>
    </row>
    <row r="66" spans="1:14" x14ac:dyDescent="0.2">
      <c r="A66" s="95" t="s">
        <v>52</v>
      </c>
      <c r="B66" s="96">
        <f t="shared" ref="B66:N66" si="15">+B31-B64</f>
        <v>0</v>
      </c>
      <c r="C66" s="96">
        <f t="shared" si="15"/>
        <v>0</v>
      </c>
      <c r="D66" s="96">
        <f t="shared" si="15"/>
        <v>0</v>
      </c>
      <c r="E66" s="96">
        <f t="shared" si="15"/>
        <v>0</v>
      </c>
      <c r="F66" s="96">
        <f t="shared" si="15"/>
        <v>0</v>
      </c>
      <c r="G66" s="96">
        <f t="shared" si="15"/>
        <v>0</v>
      </c>
      <c r="H66" s="96">
        <f t="shared" si="15"/>
        <v>0</v>
      </c>
      <c r="I66" s="96">
        <f t="shared" si="15"/>
        <v>0</v>
      </c>
      <c r="J66" s="96">
        <f t="shared" si="15"/>
        <v>0</v>
      </c>
      <c r="K66" s="96">
        <f t="shared" si="15"/>
        <v>0</v>
      </c>
      <c r="L66" s="96">
        <f t="shared" si="15"/>
        <v>0</v>
      </c>
      <c r="M66" s="96">
        <f t="shared" si="15"/>
        <v>0</v>
      </c>
      <c r="N66" s="96">
        <f t="shared" si="15"/>
        <v>0</v>
      </c>
    </row>
    <row r="67" spans="1:14" x14ac:dyDescent="0.2">
      <c r="A67" s="87" t="s">
        <v>70</v>
      </c>
      <c r="B67" s="98">
        <f t="shared" ref="B67:M67" si="16">+B4+B31-B64</f>
        <v>0</v>
      </c>
      <c r="C67" s="98">
        <f t="shared" si="16"/>
        <v>0</v>
      </c>
      <c r="D67" s="98">
        <f t="shared" si="16"/>
        <v>0</v>
      </c>
      <c r="E67" s="98">
        <f t="shared" si="16"/>
        <v>0</v>
      </c>
      <c r="F67" s="98">
        <f t="shared" si="16"/>
        <v>0</v>
      </c>
      <c r="G67" s="98">
        <f t="shared" si="16"/>
        <v>0</v>
      </c>
      <c r="H67" s="98">
        <f t="shared" si="16"/>
        <v>0</v>
      </c>
      <c r="I67" s="98">
        <f t="shared" si="16"/>
        <v>0</v>
      </c>
      <c r="J67" s="98">
        <f t="shared" si="16"/>
        <v>0</v>
      </c>
      <c r="K67" s="98">
        <f t="shared" si="16"/>
        <v>0</v>
      </c>
      <c r="L67" s="98">
        <f t="shared" si="16"/>
        <v>0</v>
      </c>
      <c r="M67" s="98">
        <f t="shared" si="16"/>
        <v>0</v>
      </c>
      <c r="N67" s="97"/>
    </row>
    <row r="68" spans="1:14" x14ac:dyDescent="0.2">
      <c r="A68" s="7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</row>
    <row r="69" spans="1:14" x14ac:dyDescent="0.2">
      <c r="A69" s="7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</row>
    <row r="70" spans="1:14" x14ac:dyDescent="0.2">
      <c r="A70" s="7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</row>
    <row r="71" spans="1:14" x14ac:dyDescent="0.2">
      <c r="A71" s="7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</row>
    <row r="72" spans="1:14" x14ac:dyDescent="0.2">
      <c r="A72" s="7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</row>
    <row r="73" spans="1:14" x14ac:dyDescent="0.2">
      <c r="A73" s="7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</row>
    <row r="74" spans="1:14" x14ac:dyDescent="0.2">
      <c r="A74" s="7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</row>
    <row r="75" spans="1:14" x14ac:dyDescent="0.2">
      <c r="A75" s="7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</row>
    <row r="76" spans="1:14" x14ac:dyDescent="0.2">
      <c r="A76" s="7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</row>
    <row r="77" spans="1:14" x14ac:dyDescent="0.2">
      <c r="A77" s="7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</row>
    <row r="78" spans="1:14" x14ac:dyDescent="0.2">
      <c r="A78" s="7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</row>
    <row r="79" spans="1:14" x14ac:dyDescent="0.2">
      <c r="A79" s="7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</row>
    <row r="80" spans="1:14" x14ac:dyDescent="0.2">
      <c r="A80" s="7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</row>
    <row r="81" spans="1:13" x14ac:dyDescent="0.2">
      <c r="A81" s="7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</row>
    <row r="82" spans="1:13" x14ac:dyDescent="0.2">
      <c r="A82" s="7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</row>
    <row r="83" spans="1:13" x14ac:dyDescent="0.2">
      <c r="A83" s="7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</row>
    <row r="84" spans="1:13" x14ac:dyDescent="0.2">
      <c r="A84" s="7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</row>
    <row r="85" spans="1:13" x14ac:dyDescent="0.2">
      <c r="A85" s="7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</row>
    <row r="86" spans="1:13" x14ac:dyDescent="0.2">
      <c r="A86" s="7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</row>
    <row r="87" spans="1:13" x14ac:dyDescent="0.2">
      <c r="A87" s="7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</row>
    <row r="88" spans="1:13" x14ac:dyDescent="0.2">
      <c r="A88" s="7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</row>
    <row r="89" spans="1:13" x14ac:dyDescent="0.2">
      <c r="A89" s="7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</row>
    <row r="90" spans="1:13" x14ac:dyDescent="0.2">
      <c r="A90" s="7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</row>
    <row r="91" spans="1:13" x14ac:dyDescent="0.2">
      <c r="A91" s="7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</row>
    <row r="92" spans="1:13" x14ac:dyDescent="0.2">
      <c r="A92" s="7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</row>
    <row r="93" spans="1:13" x14ac:dyDescent="0.2">
      <c r="A93" s="7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</row>
    <row r="94" spans="1:13" x14ac:dyDescent="0.2">
      <c r="A94" s="7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</row>
    <row r="95" spans="1:13" outlineLevel="1" x14ac:dyDescent="0.2">
      <c r="A95" s="7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</row>
    <row r="96" spans="1:13" outlineLevel="1" x14ac:dyDescent="0.2">
      <c r="A96" s="7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</row>
    <row r="97" spans="1:17" outlineLevel="1" x14ac:dyDescent="0.2">
      <c r="A97" s="7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</row>
    <row r="98" spans="1:17" outlineLevel="1" x14ac:dyDescent="0.2">
      <c r="A98" s="7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</row>
    <row r="99" spans="1:17" outlineLevel="1" x14ac:dyDescent="0.2">
      <c r="A99" s="7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</row>
    <row r="100" spans="1:17" outlineLevel="1" x14ac:dyDescent="0.2">
      <c r="A100" s="7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</row>
    <row r="101" spans="1:17" outlineLevel="1" x14ac:dyDescent="0.2">
      <c r="A101" s="7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</row>
    <row r="102" spans="1:17" outlineLevel="1" x14ac:dyDescent="0.2">
      <c r="A102" s="7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</row>
    <row r="103" spans="1:17" outlineLevel="1" x14ac:dyDescent="0.2">
      <c r="A103" s="7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</row>
    <row r="104" spans="1:17" outlineLevel="1" x14ac:dyDescent="0.2">
      <c r="A104" s="7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</row>
    <row r="105" spans="1:17" outlineLevel="1" x14ac:dyDescent="0.2">
      <c r="A105" s="7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</row>
    <row r="106" spans="1:17" outlineLevel="1" x14ac:dyDescent="0.2">
      <c r="A106" s="7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</row>
    <row r="107" spans="1:17" outlineLevel="1" x14ac:dyDescent="0.2">
      <c r="A107" s="7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</row>
    <row r="108" spans="1:17" outlineLevel="1" x14ac:dyDescent="0.2">
      <c r="A108" s="7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</row>
    <row r="109" spans="1:17" outlineLevel="1" x14ac:dyDescent="0.2">
      <c r="A109" s="7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</row>
    <row r="110" spans="1:17" outlineLevel="1" x14ac:dyDescent="0.2">
      <c r="A110" s="7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</row>
    <row r="111" spans="1:17" outlineLevel="1" x14ac:dyDescent="0.2">
      <c r="A111" s="7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Q111" s="2" t="s">
        <v>73</v>
      </c>
    </row>
    <row r="112" spans="1:17" outlineLevel="1" x14ac:dyDescent="0.2">
      <c r="A112" s="7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</row>
    <row r="113" spans="1:35" outlineLevel="1" x14ac:dyDescent="0.2">
      <c r="A113" s="7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</row>
    <row r="114" spans="1:35" outlineLevel="1" x14ac:dyDescent="0.2">
      <c r="A114" s="7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</row>
    <row r="115" spans="1:35" outlineLevel="1" x14ac:dyDescent="0.2">
      <c r="A115" s="7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</row>
    <row r="116" spans="1:35" outlineLevel="1" x14ac:dyDescent="0.2">
      <c r="A116" s="7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</row>
    <row r="117" spans="1:35" outlineLevel="1" x14ac:dyDescent="0.2"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</row>
    <row r="118" spans="1:35" outlineLevel="1" x14ac:dyDescent="0.2">
      <c r="B118" s="5"/>
    </row>
    <row r="119" spans="1:35" s="29" customFormat="1" outlineLevel="1" x14ac:dyDescent="0.2"/>
    <row r="120" spans="1:35" s="29" customFormat="1" outlineLevel="1" x14ac:dyDescent="0.2"/>
    <row r="121" spans="1:35" s="25" customFormat="1" outlineLevel="1" x14ac:dyDescent="0.2"/>
    <row r="122" spans="1:35" s="25" customFormat="1" outlineLevel="1" x14ac:dyDescent="0.2">
      <c r="B122" s="25" t="s">
        <v>0</v>
      </c>
      <c r="E122" s="25" t="s">
        <v>33</v>
      </c>
      <c r="H122" s="25" t="s">
        <v>34</v>
      </c>
      <c r="K122" s="25" t="s">
        <v>35</v>
      </c>
      <c r="N122" s="25" t="s">
        <v>36</v>
      </c>
      <c r="Q122" s="25" t="s">
        <v>37</v>
      </c>
      <c r="T122" s="25" t="s">
        <v>38</v>
      </c>
      <c r="W122" s="25" t="s">
        <v>39</v>
      </c>
      <c r="Z122" s="25" t="s">
        <v>40</v>
      </c>
      <c r="AC122" s="25" t="s">
        <v>41</v>
      </c>
      <c r="AF122" s="25" t="s">
        <v>42</v>
      </c>
      <c r="AI122" s="25" t="s">
        <v>43</v>
      </c>
    </row>
    <row r="123" spans="1:35" s="25" customFormat="1" outlineLevel="1" x14ac:dyDescent="0.2">
      <c r="A123" s="25" t="str">
        <f>"betriebliche Einzahlungen "&amp;A2</f>
        <v>betriebliche Einzahlungen 2019</v>
      </c>
      <c r="B123" s="26">
        <f>SUM(B6:B19)</f>
        <v>0</v>
      </c>
      <c r="E123" s="26">
        <f>SUM(C6:C19)</f>
        <v>0</v>
      </c>
      <c r="H123" s="26">
        <f>SUM(D6:D19)</f>
        <v>0</v>
      </c>
      <c r="K123" s="26">
        <f>SUM(E6:E19)</f>
        <v>0</v>
      </c>
      <c r="N123" s="26">
        <f>SUM(F6:F19)</f>
        <v>0</v>
      </c>
      <c r="Q123" s="26">
        <f>SUM(G6:G19)</f>
        <v>0</v>
      </c>
      <c r="T123" s="26">
        <f>SUM(H6:H19)</f>
        <v>0</v>
      </c>
      <c r="W123" s="26">
        <f>SUM(I6:I19)</f>
        <v>0</v>
      </c>
      <c r="Z123" s="26">
        <f>SUM(J6:J19)</f>
        <v>0</v>
      </c>
      <c r="AC123" s="26">
        <f>SUM(K6:K19)</f>
        <v>0</v>
      </c>
      <c r="AF123" s="26">
        <f>SUM(L6:L19)</f>
        <v>0</v>
      </c>
      <c r="AI123" s="26">
        <f>SUM(M6:M19)</f>
        <v>0</v>
      </c>
    </row>
    <row r="124" spans="1:35" s="25" customFormat="1" outlineLevel="1" x14ac:dyDescent="0.2">
      <c r="B124" s="26"/>
      <c r="E124" s="26"/>
      <c r="H124" s="26"/>
      <c r="K124" s="26"/>
      <c r="N124" s="26"/>
      <c r="Q124" s="26"/>
      <c r="T124" s="26"/>
      <c r="W124" s="26"/>
      <c r="Z124" s="26"/>
      <c r="AC124" s="26"/>
      <c r="AF124" s="26"/>
      <c r="AI124" s="26"/>
    </row>
    <row r="125" spans="1:35" s="25" customFormat="1" hidden="1" outlineLevel="2" x14ac:dyDescent="0.2">
      <c r="A125" s="25" t="s">
        <v>72</v>
      </c>
      <c r="B125" s="26">
        <f>SUM(B22:B25)</f>
        <v>0</v>
      </c>
      <c r="E125" s="26">
        <f>SUM(C22:C25)</f>
        <v>0</v>
      </c>
      <c r="H125" s="26">
        <f>SUM(D22:D25)</f>
        <v>0</v>
      </c>
      <c r="K125" s="26">
        <f>SUM(E22:E25)</f>
        <v>0</v>
      </c>
      <c r="N125" s="26">
        <f>SUM(F22:F25)</f>
        <v>0</v>
      </c>
      <c r="Q125" s="26">
        <f>SUM(G22:G25)</f>
        <v>0</v>
      </c>
      <c r="T125" s="26">
        <f>SUM(H22:H25)</f>
        <v>0</v>
      </c>
      <c r="W125" s="26">
        <f>SUM(I22:I25)</f>
        <v>0</v>
      </c>
      <c r="Z125" s="26">
        <f>SUM(J22:J25)</f>
        <v>0</v>
      </c>
      <c r="AC125" s="26">
        <f>SUM(K22:K25)</f>
        <v>0</v>
      </c>
      <c r="AF125" s="26">
        <f>SUM(L22:L25)</f>
        <v>0</v>
      </c>
      <c r="AI125" s="26">
        <f>SUM(M22:M25)</f>
        <v>0</v>
      </c>
    </row>
    <row r="126" spans="1:35" s="25" customFormat="1" hidden="1" outlineLevel="4" x14ac:dyDescent="0.2">
      <c r="B126" s="26"/>
      <c r="E126" s="26"/>
      <c r="H126" s="26"/>
      <c r="K126" s="26"/>
      <c r="N126" s="26"/>
      <c r="Q126" s="26"/>
      <c r="T126" s="26"/>
      <c r="W126" s="26"/>
      <c r="Z126" s="26"/>
      <c r="AC126" s="26"/>
      <c r="AF126" s="26"/>
      <c r="AI126" s="26"/>
    </row>
    <row r="127" spans="1:35" s="25" customFormat="1" hidden="1" outlineLevel="3" collapsed="1" x14ac:dyDescent="0.2">
      <c r="A127" s="25" t="s">
        <v>75</v>
      </c>
      <c r="B127" s="26">
        <f>B28+B29</f>
        <v>0</v>
      </c>
      <c r="E127" s="26">
        <f>C28+C29</f>
        <v>0</v>
      </c>
      <c r="H127" s="26">
        <f>D28+D29</f>
        <v>0</v>
      </c>
      <c r="K127" s="26">
        <f>E28+E29</f>
        <v>0</v>
      </c>
      <c r="N127" s="26">
        <f>F28+F29</f>
        <v>0</v>
      </c>
      <c r="Q127" s="26">
        <f>G28+G29</f>
        <v>0</v>
      </c>
      <c r="T127" s="26">
        <f>H28+H29</f>
        <v>0</v>
      </c>
      <c r="W127" s="26">
        <f>I28+I29</f>
        <v>0</v>
      </c>
      <c r="Z127" s="26">
        <f>J28+J29</f>
        <v>0</v>
      </c>
      <c r="AC127" s="26">
        <f>K28+K29</f>
        <v>0</v>
      </c>
      <c r="AF127" s="26">
        <f>L28+L29</f>
        <v>0</v>
      </c>
      <c r="AI127" s="26">
        <f>M28+M29</f>
        <v>0</v>
      </c>
    </row>
    <row r="128" spans="1:35" s="25" customFormat="1" hidden="1" outlineLevel="3" x14ac:dyDescent="0.2"/>
    <row r="129" spans="1:37" s="25" customFormat="1" outlineLevel="1" collapsed="1" x14ac:dyDescent="0.2">
      <c r="A129" s="25" t="str">
        <f>"betriebliche Auszahlungen "&amp;A2</f>
        <v>betriebliche Auszahlungen 2019</v>
      </c>
      <c r="C129" s="26">
        <f>SUM(B33:B46)</f>
        <v>0</v>
      </c>
      <c r="F129" s="26">
        <f>SUM(C33:C46)</f>
        <v>0</v>
      </c>
      <c r="I129" s="26">
        <f>SUM(D33:D46)</f>
        <v>0</v>
      </c>
      <c r="L129" s="26">
        <f>SUM(E33:E46)</f>
        <v>0</v>
      </c>
      <c r="O129" s="26">
        <f>SUM(F33:F46)</f>
        <v>0</v>
      </c>
      <c r="R129" s="26">
        <f>SUM(G33:G46)</f>
        <v>0</v>
      </c>
      <c r="U129" s="26">
        <f>SUM(H33:H46)</f>
        <v>0</v>
      </c>
      <c r="X129" s="26">
        <f>SUM(I33:I46)</f>
        <v>0</v>
      </c>
      <c r="AA129" s="26">
        <f>SUM(J33:J46)</f>
        <v>0</v>
      </c>
      <c r="AD129" s="26">
        <f>SUM(K33:K46)</f>
        <v>0</v>
      </c>
      <c r="AG129" s="26">
        <f>SUM(L33:L46)</f>
        <v>0</v>
      </c>
      <c r="AJ129" s="26">
        <f>SUM(M33:M46)</f>
        <v>0</v>
      </c>
    </row>
    <row r="130" spans="1:37" s="25" customFormat="1" hidden="1" outlineLevel="3" collapsed="1" x14ac:dyDescent="0.2">
      <c r="A130" s="25" t="s">
        <v>24</v>
      </c>
      <c r="C130" s="26">
        <f>SUM(B49:B52)</f>
        <v>0</v>
      </c>
      <c r="F130" s="26">
        <f>SUM(C49:C52)</f>
        <v>0</v>
      </c>
      <c r="I130" s="26">
        <f>SUM(D49:D52)</f>
        <v>0</v>
      </c>
      <c r="L130" s="26">
        <f>SUM(E49:E52)</f>
        <v>0</v>
      </c>
      <c r="O130" s="26">
        <f>SUM(F49:F52)</f>
        <v>0</v>
      </c>
      <c r="R130" s="26">
        <f>SUM(G49:G52)</f>
        <v>0</v>
      </c>
      <c r="U130" s="26">
        <f>SUM(H49:H52)</f>
        <v>0</v>
      </c>
      <c r="X130" s="26">
        <f>SUM(I49:I52)</f>
        <v>0</v>
      </c>
      <c r="AA130" s="26">
        <f>SUM(J49:J52)</f>
        <v>0</v>
      </c>
      <c r="AD130" s="26">
        <f>SUM(K49:K52)</f>
        <v>0</v>
      </c>
      <c r="AG130" s="26">
        <f>SUM(L49:L52)</f>
        <v>0</v>
      </c>
      <c r="AJ130" s="26">
        <f>SUM(M49:M52)</f>
        <v>0</v>
      </c>
    </row>
    <row r="131" spans="1:37" s="25" customFormat="1" hidden="1" outlineLevel="2" x14ac:dyDescent="0.2">
      <c r="A131" s="25" t="s">
        <v>89</v>
      </c>
      <c r="C131" s="26">
        <f>SUM(B55:B57)</f>
        <v>0</v>
      </c>
      <c r="F131" s="26">
        <f>SUM(C55:C57)</f>
        <v>0</v>
      </c>
      <c r="I131" s="26">
        <f>SUM(D55:D57)</f>
        <v>0</v>
      </c>
      <c r="L131" s="26">
        <f>SUM(E55:E57)</f>
        <v>0</v>
      </c>
      <c r="O131" s="26">
        <f>SUM(F55:F57)</f>
        <v>0</v>
      </c>
      <c r="R131" s="26">
        <f>SUM(G55:G57)</f>
        <v>0</v>
      </c>
      <c r="U131" s="26">
        <f>SUM(H55:H57)</f>
        <v>0</v>
      </c>
      <c r="X131" s="26">
        <f>SUM(I55:I57)</f>
        <v>0</v>
      </c>
      <c r="AA131" s="26">
        <f>SUM(J55:J57)</f>
        <v>0</v>
      </c>
      <c r="AD131" s="26">
        <f>SUM(K55:K57)</f>
        <v>0</v>
      </c>
      <c r="AG131" s="26">
        <f>SUM(L55:L57)</f>
        <v>0</v>
      </c>
      <c r="AJ131" s="26">
        <f>SUM(M55:M57)</f>
        <v>0</v>
      </c>
      <c r="AK131" s="26"/>
    </row>
    <row r="132" spans="1:37" s="25" customFormat="1" hidden="1" outlineLevel="3" x14ac:dyDescent="0.2">
      <c r="A132" s="25" t="s">
        <v>76</v>
      </c>
      <c r="C132" s="26">
        <f>B60+B61</f>
        <v>0</v>
      </c>
      <c r="F132" s="26">
        <f>C60+C61</f>
        <v>0</v>
      </c>
      <c r="I132" s="26">
        <f>D60+D61</f>
        <v>0</v>
      </c>
      <c r="L132" s="26">
        <f>E60+E61</f>
        <v>0</v>
      </c>
      <c r="O132" s="26">
        <f>F60+F61</f>
        <v>0</v>
      </c>
      <c r="R132" s="26">
        <f>G60+G61</f>
        <v>0</v>
      </c>
      <c r="U132" s="26">
        <f>H60+H61</f>
        <v>0</v>
      </c>
      <c r="X132" s="26">
        <f>I60+I61</f>
        <v>0</v>
      </c>
      <c r="AA132" s="26">
        <f>J60+J61</f>
        <v>0</v>
      </c>
      <c r="AD132" s="26">
        <f>K60+K61</f>
        <v>0</v>
      </c>
      <c r="AG132" s="26">
        <f>L60+L61</f>
        <v>0</v>
      </c>
      <c r="AJ132" s="26">
        <f>M60+M61</f>
        <v>0</v>
      </c>
    </row>
    <row r="133" spans="1:37" s="25" customFormat="1" outlineLevel="1" collapsed="1" x14ac:dyDescent="0.2"/>
    <row r="134" spans="1:37" s="25" customFormat="1" outlineLevel="1" x14ac:dyDescent="0.2">
      <c r="A134" s="25" t="s">
        <v>70</v>
      </c>
      <c r="B134" s="26">
        <f>B67</f>
        <v>0</v>
      </c>
      <c r="C134" s="26">
        <f>B134</f>
        <v>0</v>
      </c>
      <c r="D134" s="26">
        <f>AVERAGE(C134,F134)</f>
        <v>0</v>
      </c>
      <c r="E134" s="26">
        <f>C67</f>
        <v>0</v>
      </c>
      <c r="F134" s="26">
        <f>E134</f>
        <v>0</v>
      </c>
      <c r="G134" s="26">
        <f>AVERAGE(F134,I134)</f>
        <v>0</v>
      </c>
      <c r="H134" s="26">
        <f>D67</f>
        <v>0</v>
      </c>
      <c r="I134" s="26">
        <f>H134</f>
        <v>0</v>
      </c>
      <c r="J134" s="26">
        <f>AVERAGE(I134,L134)</f>
        <v>0</v>
      </c>
      <c r="K134" s="26">
        <f>E67</f>
        <v>0</v>
      </c>
      <c r="L134" s="26">
        <f>K134</f>
        <v>0</v>
      </c>
      <c r="M134" s="26">
        <f>AVERAGE(L134,O134)</f>
        <v>0</v>
      </c>
      <c r="N134" s="26">
        <f>F67</f>
        <v>0</v>
      </c>
      <c r="O134" s="26">
        <f>N134</f>
        <v>0</v>
      </c>
      <c r="P134" s="26">
        <f>AVERAGE(O134,R134)</f>
        <v>0</v>
      </c>
      <c r="Q134" s="26">
        <f>G67</f>
        <v>0</v>
      </c>
      <c r="R134" s="26">
        <f>Q134</f>
        <v>0</v>
      </c>
      <c r="S134" s="26">
        <f>AVERAGE(R134,U134)</f>
        <v>0</v>
      </c>
      <c r="T134" s="26">
        <f>H67</f>
        <v>0</v>
      </c>
      <c r="U134" s="26">
        <f>T134</f>
        <v>0</v>
      </c>
      <c r="V134" s="26">
        <f>AVERAGE(U134,X134)</f>
        <v>0</v>
      </c>
      <c r="W134" s="26">
        <f>I67</f>
        <v>0</v>
      </c>
      <c r="X134" s="26">
        <f>W134</f>
        <v>0</v>
      </c>
      <c r="Y134" s="26">
        <f>AVERAGE(X134,AA134)</f>
        <v>0</v>
      </c>
      <c r="Z134" s="26">
        <f>J67</f>
        <v>0</v>
      </c>
      <c r="AA134" s="26">
        <f>Z134</f>
        <v>0</v>
      </c>
      <c r="AB134" s="26">
        <f>AVERAGE(AA134,AD134)</f>
        <v>0</v>
      </c>
      <c r="AC134" s="26">
        <f>K67</f>
        <v>0</v>
      </c>
      <c r="AD134" s="26">
        <f>AC134</f>
        <v>0</v>
      </c>
      <c r="AE134" s="26">
        <f>AVERAGE(AD134,AG134)</f>
        <v>0</v>
      </c>
      <c r="AF134" s="26">
        <f>L67</f>
        <v>0</v>
      </c>
      <c r="AG134" s="26">
        <f>AF134</f>
        <v>0</v>
      </c>
      <c r="AH134" s="26">
        <f>AVERAGE(AG134,AJ134)</f>
        <v>0</v>
      </c>
      <c r="AI134" s="26">
        <f>M67</f>
        <v>0</v>
      </c>
      <c r="AJ134" s="26">
        <f>AI134</f>
        <v>0</v>
      </c>
    </row>
    <row r="135" spans="1:37" s="29" customFormat="1" outlineLevel="1" x14ac:dyDescent="0.2"/>
    <row r="136" spans="1:37" s="29" customFormat="1" outlineLevel="1" x14ac:dyDescent="0.2"/>
    <row r="137" spans="1:37" s="29" customFormat="1" outlineLevel="1" x14ac:dyDescent="0.2"/>
    <row r="138" spans="1:37" s="29" customFormat="1" outlineLevel="1" x14ac:dyDescent="0.2"/>
    <row r="139" spans="1:37" s="29" customFormat="1" x14ac:dyDescent="0.2"/>
    <row r="140" spans="1:37" s="29" customFormat="1" x14ac:dyDescent="0.2"/>
  </sheetData>
  <sheetProtection sheet="1" objects="1" scenarios="1" selectLockedCells="1"/>
  <protectedRanges>
    <protectedRange sqref="C4:M4" name="Bereich5"/>
    <protectedRange sqref="B6:M19 B22:M25 B26:N26 B27:M30 N30 B20:N21" name="Bereich1"/>
    <protectedRange sqref="B33:B53 D33:M46 C33:C38 C40:C46 C48:M52 C47:N47 C53:N53" name="Bereich2"/>
    <protectedRange sqref="B55:M57 B59:M62 B58:N58 B63:N63" name="Bereich3"/>
    <protectedRange sqref="B4:M4" name="Bereich4"/>
  </protectedRanges>
  <mergeCells count="4">
    <mergeCell ref="W7:Z7"/>
    <mergeCell ref="P10:Q10"/>
    <mergeCell ref="P11:Q11"/>
    <mergeCell ref="P12:Q12"/>
  </mergeCells>
  <conditionalFormatting sqref="B20:N20">
    <cfRule type="cellIs" dxfId="55" priority="28" operator="equal">
      <formula>0</formula>
    </cfRule>
  </conditionalFormatting>
  <conditionalFormatting sqref="B20:N20">
    <cfRule type="cellIs" dxfId="54" priority="25" operator="equal">
      <formula>0</formula>
    </cfRule>
    <cfRule type="cellIs" dxfId="53" priority="26" operator="equal">
      <formula>0</formula>
    </cfRule>
    <cfRule type="cellIs" dxfId="52" priority="27" operator="equal">
      <formula>0</formula>
    </cfRule>
  </conditionalFormatting>
  <conditionalFormatting sqref="B26:N26">
    <cfRule type="cellIs" dxfId="51" priority="24" operator="equal">
      <formula>0</formula>
    </cfRule>
  </conditionalFormatting>
  <conditionalFormatting sqref="B26:N26">
    <cfRule type="cellIs" dxfId="50" priority="21" operator="equal">
      <formula>0</formula>
    </cfRule>
    <cfRule type="cellIs" dxfId="49" priority="22" operator="equal">
      <formula>0</formula>
    </cfRule>
    <cfRule type="cellIs" dxfId="48" priority="23" operator="equal">
      <formula>0</formula>
    </cfRule>
  </conditionalFormatting>
  <conditionalFormatting sqref="B30:N30">
    <cfRule type="cellIs" dxfId="47" priority="20" operator="equal">
      <formula>0</formula>
    </cfRule>
  </conditionalFormatting>
  <conditionalFormatting sqref="B30:N30">
    <cfRule type="cellIs" dxfId="46" priority="17" operator="equal">
      <formula>0</formula>
    </cfRule>
    <cfRule type="cellIs" dxfId="45" priority="18" operator="equal">
      <formula>0</formula>
    </cfRule>
    <cfRule type="cellIs" dxfId="44" priority="19" operator="equal">
      <formula>0</formula>
    </cfRule>
  </conditionalFormatting>
  <conditionalFormatting sqref="B47:N47">
    <cfRule type="cellIs" dxfId="43" priority="16" operator="equal">
      <formula>0</formula>
    </cfRule>
  </conditionalFormatting>
  <conditionalFormatting sqref="B47:N47">
    <cfRule type="cellIs" dxfId="42" priority="13" operator="equal">
      <formula>0</formula>
    </cfRule>
    <cfRule type="cellIs" dxfId="41" priority="14" operator="equal">
      <formula>0</formula>
    </cfRule>
    <cfRule type="cellIs" dxfId="40" priority="15" operator="equal">
      <formula>0</formula>
    </cfRule>
  </conditionalFormatting>
  <conditionalFormatting sqref="B53:N53">
    <cfRule type="cellIs" dxfId="39" priority="12" operator="equal">
      <formula>0</formula>
    </cfRule>
  </conditionalFormatting>
  <conditionalFormatting sqref="B53:N53">
    <cfRule type="cellIs" dxfId="38" priority="9" operator="equal">
      <formula>0</formula>
    </cfRule>
    <cfRule type="cellIs" dxfId="37" priority="10" operator="equal">
      <formula>0</formula>
    </cfRule>
    <cfRule type="cellIs" dxfId="36" priority="11" operator="equal">
      <formula>0</formula>
    </cfRule>
  </conditionalFormatting>
  <conditionalFormatting sqref="B58:N58">
    <cfRule type="cellIs" dxfId="35" priority="8" operator="equal">
      <formula>0</formula>
    </cfRule>
  </conditionalFormatting>
  <conditionalFormatting sqref="B58:N58">
    <cfRule type="cellIs" dxfId="34" priority="5" operator="equal">
      <formula>0</formula>
    </cfRule>
    <cfRule type="cellIs" dxfId="33" priority="6" operator="equal">
      <formula>0</formula>
    </cfRule>
    <cfRule type="cellIs" dxfId="32" priority="7" operator="equal">
      <formula>0</formula>
    </cfRule>
  </conditionalFormatting>
  <conditionalFormatting sqref="B63:N63">
    <cfRule type="cellIs" dxfId="31" priority="4" operator="equal">
      <formula>0</formula>
    </cfRule>
  </conditionalFormatting>
  <conditionalFormatting sqref="B63:N63">
    <cfRule type="cellIs" dxfId="30" priority="1" operator="equal">
      <formula>0</formula>
    </cfRule>
    <cfRule type="cellIs" dxfId="29" priority="2" operator="equal">
      <formula>0</formula>
    </cfRule>
    <cfRule type="cellIs" dxfId="28" priority="3" operator="equal">
      <formula>0</formula>
    </cfRule>
  </conditionalFormatting>
  <pageMargins left="0.7" right="0.7" top="0.78740157499999996" bottom="0.78740157499999996" header="0.3" footer="0.3"/>
  <pageSetup paperSize="9" scale="51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Vorausplanung4">
    <tabColor rgb="FFFFFF00"/>
    <pageSetUpPr fitToPage="1"/>
  </sheetPr>
  <dimension ref="A1:AK140"/>
  <sheetViews>
    <sheetView showGridLines="0" zoomScale="70" zoomScaleNormal="70" workbookViewId="0">
      <pane xSplit="1" ySplit="2" topLeftCell="B24" activePane="bottomRight" state="frozen"/>
      <selection pane="topRight" activeCell="B1" sqref="B1"/>
      <selection pane="bottomLeft" activeCell="A3" sqref="A3"/>
      <selection pane="bottomRight" activeCell="D15" sqref="D15"/>
    </sheetView>
  </sheetViews>
  <sheetFormatPr baseColWidth="10" defaultColWidth="11.42578125" defaultRowHeight="12.75" outlineLevelRow="4" x14ac:dyDescent="0.2"/>
  <cols>
    <col min="1" max="1" width="31.85546875" style="2" bestFit="1" customWidth="1"/>
    <col min="2" max="13" width="12.7109375" style="2" customWidth="1"/>
    <col min="14" max="14" width="13.140625" style="2" bestFit="1" customWidth="1"/>
    <col min="15" max="15" width="7.42578125" style="2" customWidth="1"/>
    <col min="16" max="16" width="11.42578125" style="2"/>
    <col min="17" max="17" width="15.85546875" style="2" customWidth="1"/>
    <col min="18" max="24" width="11.42578125" style="2"/>
    <col min="25" max="25" width="11.7109375" style="2" customWidth="1"/>
    <col min="26" max="16384" width="11.42578125" style="2"/>
  </cols>
  <sheetData>
    <row r="1" spans="1:26" x14ac:dyDescent="0.2">
      <c r="A1" s="11" t="s">
        <v>59</v>
      </c>
      <c r="B1" s="11" t="s">
        <v>0</v>
      </c>
      <c r="C1" s="11" t="s">
        <v>33</v>
      </c>
      <c r="D1" s="11" t="s">
        <v>34</v>
      </c>
      <c r="E1" s="11" t="s">
        <v>35</v>
      </c>
      <c r="F1" s="11" t="s">
        <v>36</v>
      </c>
      <c r="G1" s="11" t="s">
        <v>37</v>
      </c>
      <c r="H1" s="11" t="s">
        <v>38</v>
      </c>
      <c r="I1" s="11" t="s">
        <v>39</v>
      </c>
      <c r="J1" s="11" t="s">
        <v>40</v>
      </c>
      <c r="K1" s="11" t="s">
        <v>41</v>
      </c>
      <c r="L1" s="11" t="s">
        <v>42</v>
      </c>
      <c r="M1" s="11" t="s">
        <v>43</v>
      </c>
      <c r="N1" s="4" t="s">
        <v>51</v>
      </c>
    </row>
    <row r="2" spans="1:26" x14ac:dyDescent="0.2">
      <c r="A2" s="49">
        <v>2020</v>
      </c>
      <c r="B2" s="12"/>
      <c r="C2" s="12"/>
      <c r="D2" s="12"/>
      <c r="E2" s="12"/>
      <c r="F2" s="12"/>
      <c r="G2" s="11" t="s">
        <v>30</v>
      </c>
      <c r="H2" s="11"/>
      <c r="I2" s="11"/>
      <c r="J2" s="11"/>
      <c r="K2" s="11"/>
      <c r="L2" s="11"/>
      <c r="M2" s="11"/>
      <c r="N2" s="4" t="s">
        <v>30</v>
      </c>
    </row>
    <row r="3" spans="1:26" x14ac:dyDescent="0.2">
      <c r="A3" s="8" t="s">
        <v>1</v>
      </c>
      <c r="B3" s="15"/>
      <c r="C3" s="16"/>
      <c r="D3" s="15"/>
      <c r="E3" s="16"/>
      <c r="F3" s="15"/>
      <c r="G3" s="16"/>
      <c r="H3" s="15"/>
      <c r="I3" s="16"/>
      <c r="J3" s="15"/>
      <c r="K3" s="16"/>
      <c r="L3" s="15"/>
      <c r="M3" s="16"/>
      <c r="N3" s="16"/>
    </row>
    <row r="4" spans="1:26" x14ac:dyDescent="0.2">
      <c r="A4" s="6" t="s">
        <v>32</v>
      </c>
      <c r="B4" s="51">
        <v>5000</v>
      </c>
      <c r="C4" s="50">
        <f>+B67</f>
        <v>7846</v>
      </c>
      <c r="D4" s="50">
        <f>+C67</f>
        <v>5750</v>
      </c>
      <c r="E4" s="50">
        <f t="shared" ref="E4:M4" si="0">+D67</f>
        <v>8909</v>
      </c>
      <c r="F4" s="50">
        <f t="shared" si="0"/>
        <v>8631.2900000000009</v>
      </c>
      <c r="G4" s="50">
        <f t="shared" si="0"/>
        <v>4048.2900000000009</v>
      </c>
      <c r="H4" s="50">
        <f t="shared" si="0"/>
        <v>11766.29</v>
      </c>
      <c r="I4" s="50">
        <f t="shared" si="0"/>
        <v>8069.2900000000009</v>
      </c>
      <c r="J4" s="50">
        <f t="shared" si="0"/>
        <v>8847.1500000000015</v>
      </c>
      <c r="K4" s="50">
        <f t="shared" si="0"/>
        <v>5198.1900000000023</v>
      </c>
      <c r="L4" s="50">
        <f t="shared" si="0"/>
        <v>6445.1900000000023</v>
      </c>
      <c r="M4" s="50">
        <f t="shared" si="0"/>
        <v>4034.1900000000023</v>
      </c>
      <c r="N4" s="18"/>
    </row>
    <row r="5" spans="1:26" x14ac:dyDescent="0.2">
      <c r="A5" s="8" t="s">
        <v>29</v>
      </c>
      <c r="B5" s="15"/>
      <c r="C5" s="16"/>
      <c r="D5" s="15"/>
      <c r="E5" s="16"/>
      <c r="F5" s="15"/>
      <c r="G5" s="16"/>
      <c r="H5" s="15"/>
      <c r="I5" s="16"/>
      <c r="J5" s="15"/>
      <c r="K5" s="16"/>
      <c r="L5" s="15"/>
      <c r="M5" s="16"/>
      <c r="N5" s="16"/>
    </row>
    <row r="6" spans="1:26" x14ac:dyDescent="0.2">
      <c r="A6" s="52" t="s">
        <v>2</v>
      </c>
      <c r="B6" s="31"/>
      <c r="C6" s="32"/>
      <c r="D6" s="31"/>
      <c r="E6" s="32"/>
      <c r="F6" s="31"/>
      <c r="G6" s="32"/>
      <c r="H6" s="31"/>
      <c r="I6" s="32">
        <v>2500</v>
      </c>
      <c r="J6" s="31"/>
      <c r="K6" s="32"/>
      <c r="L6" s="31"/>
      <c r="M6" s="32"/>
      <c r="N6" s="31">
        <f>SUM(B6:M6)</f>
        <v>2500</v>
      </c>
    </row>
    <row r="7" spans="1:26" ht="15.75" x14ac:dyDescent="0.25">
      <c r="A7" s="52" t="s">
        <v>14</v>
      </c>
      <c r="B7" s="35"/>
      <c r="C7" s="36"/>
      <c r="D7" s="35"/>
      <c r="E7" s="36"/>
      <c r="F7" s="35"/>
      <c r="G7" s="36"/>
      <c r="H7" s="35"/>
      <c r="I7" s="36"/>
      <c r="J7" s="35"/>
      <c r="K7" s="36"/>
      <c r="L7" s="35"/>
      <c r="M7" s="36"/>
      <c r="N7" s="35">
        <f t="shared" ref="N7:N29" si="1">SUM(B7:M7)</f>
        <v>0</v>
      </c>
      <c r="W7" s="102" t="s">
        <v>105</v>
      </c>
      <c r="X7" s="102"/>
      <c r="Y7" s="102"/>
      <c r="Z7" s="102"/>
    </row>
    <row r="8" spans="1:26" x14ac:dyDescent="0.2">
      <c r="A8" s="52" t="s">
        <v>71</v>
      </c>
      <c r="B8" s="35">
        <v>4500</v>
      </c>
      <c r="C8" s="36">
        <v>4500</v>
      </c>
      <c r="D8" s="35">
        <v>4500</v>
      </c>
      <c r="E8" s="36">
        <v>4500</v>
      </c>
      <c r="F8" s="35">
        <v>4500</v>
      </c>
      <c r="G8" s="36">
        <v>4500</v>
      </c>
      <c r="H8" s="35">
        <v>4500</v>
      </c>
      <c r="I8" s="36">
        <v>4500</v>
      </c>
      <c r="J8" s="35">
        <v>4500</v>
      </c>
      <c r="K8" s="36">
        <v>4500</v>
      </c>
      <c r="L8" s="35">
        <v>4500</v>
      </c>
      <c r="M8" s="36">
        <v>4500</v>
      </c>
      <c r="N8" s="35">
        <f t="shared" si="1"/>
        <v>54000</v>
      </c>
    </row>
    <row r="9" spans="1:26" x14ac:dyDescent="0.2">
      <c r="A9" s="52" t="s">
        <v>3</v>
      </c>
      <c r="B9" s="35"/>
      <c r="C9" s="36"/>
      <c r="D9" s="35">
        <v>5000</v>
      </c>
      <c r="E9" s="36"/>
      <c r="F9" s="35"/>
      <c r="G9" s="36">
        <v>5000</v>
      </c>
      <c r="H9" s="35"/>
      <c r="I9" s="36">
        <v>3500</v>
      </c>
      <c r="J9" s="35"/>
      <c r="K9" s="36">
        <v>5000</v>
      </c>
      <c r="L9" s="35"/>
      <c r="M9" s="36"/>
      <c r="N9" s="35">
        <f t="shared" si="1"/>
        <v>18500</v>
      </c>
      <c r="R9" s="2" t="s">
        <v>77</v>
      </c>
      <c r="S9" s="2" t="s">
        <v>78</v>
      </c>
      <c r="Y9" s="2" t="s">
        <v>77</v>
      </c>
      <c r="Z9" s="2" t="s">
        <v>78</v>
      </c>
    </row>
    <row r="10" spans="1:26" x14ac:dyDescent="0.2">
      <c r="A10" s="52" t="s">
        <v>66</v>
      </c>
      <c r="B10" s="35"/>
      <c r="C10" s="36"/>
      <c r="D10" s="35"/>
      <c r="E10" s="36"/>
      <c r="F10" s="35"/>
      <c r="G10" s="36"/>
      <c r="H10" s="35"/>
      <c r="I10" s="36"/>
      <c r="J10" s="35"/>
      <c r="K10" s="36"/>
      <c r="L10" s="35"/>
      <c r="M10" s="36">
        <v>13050</v>
      </c>
      <c r="N10" s="35">
        <f t="shared" si="1"/>
        <v>13050</v>
      </c>
      <c r="P10" s="104" t="str">
        <f>"betriebliche Einzahlungen "&amp;A2</f>
        <v>betriebliche Einzahlungen 2020</v>
      </c>
      <c r="Q10" s="104"/>
      <c r="R10" s="24">
        <f>SUM(N6:N19)</f>
        <v>117171</v>
      </c>
      <c r="W10" s="100" t="str">
        <f>"Einzahlungen "&amp;A2</f>
        <v>Einzahlungen 2020</v>
      </c>
      <c r="X10" s="59"/>
      <c r="Y10" s="24">
        <f>N31</f>
        <v>149406</v>
      </c>
    </row>
    <row r="11" spans="1:26" x14ac:dyDescent="0.2">
      <c r="A11" s="52" t="s">
        <v>4</v>
      </c>
      <c r="B11" s="35"/>
      <c r="C11" s="36"/>
      <c r="D11" s="35"/>
      <c r="E11" s="36"/>
      <c r="F11" s="35"/>
      <c r="G11" s="36"/>
      <c r="H11" s="35"/>
      <c r="I11" s="36"/>
      <c r="J11" s="35"/>
      <c r="K11" s="36"/>
      <c r="L11" s="35"/>
      <c r="M11" s="36"/>
      <c r="N11" s="35">
        <f t="shared" si="1"/>
        <v>0</v>
      </c>
      <c r="P11" s="103" t="str">
        <f>"betriebliche Auszahlungen "&amp;A2</f>
        <v>betriebliche Auszahlungen 2020</v>
      </c>
      <c r="Q11" s="103"/>
      <c r="S11" s="24">
        <f>SUM(N47+N62+N53)</f>
        <v>91835.639999999985</v>
      </c>
      <c r="W11" s="101" t="str">
        <f>"Auszahlungen "&amp;A2</f>
        <v>Auszahlungen 2020</v>
      </c>
      <c r="X11" s="58"/>
      <c r="Z11" s="24">
        <f>N64</f>
        <v>134439.64000000001</v>
      </c>
    </row>
    <row r="12" spans="1:26" ht="15.75" customHeight="1" thickBot="1" x14ac:dyDescent="0.25">
      <c r="A12" s="52" t="s">
        <v>5</v>
      </c>
      <c r="B12" s="35"/>
      <c r="C12" s="36"/>
      <c r="D12" s="35"/>
      <c r="E12" s="36"/>
      <c r="F12" s="35"/>
      <c r="G12" s="36"/>
      <c r="H12" s="35"/>
      <c r="I12" s="36"/>
      <c r="J12" s="35"/>
      <c r="K12" s="36"/>
      <c r="L12" s="35"/>
      <c r="M12" s="36"/>
      <c r="N12" s="35">
        <f t="shared" si="1"/>
        <v>0</v>
      </c>
      <c r="P12" s="105" t="s">
        <v>74</v>
      </c>
      <c r="Q12" s="105"/>
      <c r="R12" s="27"/>
      <c r="S12" s="28">
        <f>R10-S11</f>
        <v>25335.360000000015</v>
      </c>
      <c r="W12" s="74" t="s">
        <v>74</v>
      </c>
      <c r="X12" s="74"/>
      <c r="Y12" s="27"/>
      <c r="Z12" s="28">
        <f>Y10-Z11</f>
        <v>14966.359999999986</v>
      </c>
    </row>
    <row r="13" spans="1:26" ht="13.5" thickTop="1" x14ac:dyDescent="0.2">
      <c r="A13" s="52" t="s">
        <v>6</v>
      </c>
      <c r="B13" s="35"/>
      <c r="C13" s="36"/>
      <c r="D13" s="35"/>
      <c r="E13" s="36"/>
      <c r="F13" s="35"/>
      <c r="G13" s="36"/>
      <c r="H13" s="35"/>
      <c r="I13" s="36"/>
      <c r="J13" s="35"/>
      <c r="K13" s="36"/>
      <c r="L13" s="35"/>
      <c r="M13" s="36"/>
      <c r="N13" s="35">
        <f t="shared" si="1"/>
        <v>0</v>
      </c>
    </row>
    <row r="14" spans="1:26" x14ac:dyDescent="0.2">
      <c r="A14" s="52" t="s">
        <v>7</v>
      </c>
      <c r="B14" s="35">
        <v>2500</v>
      </c>
      <c r="C14" s="36">
        <v>2500</v>
      </c>
      <c r="D14" s="35">
        <v>2500</v>
      </c>
      <c r="E14" s="36"/>
      <c r="F14" s="35"/>
      <c r="G14" s="36"/>
      <c r="H14" s="35"/>
      <c r="I14" s="36"/>
      <c r="J14" s="35"/>
      <c r="K14" s="36"/>
      <c r="L14" s="35"/>
      <c r="M14" s="36">
        <v>2500</v>
      </c>
      <c r="N14" s="35">
        <f t="shared" si="1"/>
        <v>10000</v>
      </c>
    </row>
    <row r="15" spans="1:26" x14ac:dyDescent="0.2">
      <c r="A15" s="52" t="s">
        <v>8</v>
      </c>
      <c r="B15" s="35"/>
      <c r="C15" s="36"/>
      <c r="D15" s="35"/>
      <c r="E15" s="36"/>
      <c r="F15" s="35">
        <v>345</v>
      </c>
      <c r="G15" s="36"/>
      <c r="H15" s="35"/>
      <c r="I15" s="36"/>
      <c r="J15" s="35"/>
      <c r="K15" s="36"/>
      <c r="L15" s="35"/>
      <c r="M15" s="36"/>
      <c r="N15" s="35">
        <f t="shared" si="1"/>
        <v>345</v>
      </c>
    </row>
    <row r="16" spans="1:26" x14ac:dyDescent="0.2">
      <c r="A16" s="52" t="s">
        <v>65</v>
      </c>
      <c r="B16" s="35"/>
      <c r="C16" s="36"/>
      <c r="D16" s="35"/>
      <c r="E16" s="36"/>
      <c r="F16" s="35"/>
      <c r="G16" s="36"/>
      <c r="H16" s="35"/>
      <c r="I16" s="36">
        <v>345</v>
      </c>
      <c r="J16" s="35"/>
      <c r="K16" s="36"/>
      <c r="L16" s="35">
        <v>5000</v>
      </c>
      <c r="M16" s="36">
        <v>10000</v>
      </c>
      <c r="N16" s="35">
        <f t="shared" si="1"/>
        <v>15345</v>
      </c>
    </row>
    <row r="17" spans="1:14" x14ac:dyDescent="0.2">
      <c r="A17" s="52" t="s">
        <v>9</v>
      </c>
      <c r="B17" s="35"/>
      <c r="C17" s="36"/>
      <c r="D17" s="35"/>
      <c r="E17" s="36"/>
      <c r="F17" s="35">
        <v>1906</v>
      </c>
      <c r="G17" s="36"/>
      <c r="H17" s="35"/>
      <c r="I17" s="36"/>
      <c r="J17" s="35"/>
      <c r="K17" s="36"/>
      <c r="L17" s="35"/>
      <c r="M17" s="36"/>
      <c r="N17" s="35">
        <f t="shared" si="1"/>
        <v>1906</v>
      </c>
    </row>
    <row r="18" spans="1:14" x14ac:dyDescent="0.2">
      <c r="A18" s="52" t="s">
        <v>10</v>
      </c>
      <c r="B18" s="35">
        <v>500</v>
      </c>
      <c r="C18" s="36"/>
      <c r="D18" s="35">
        <v>195</v>
      </c>
      <c r="E18" s="36"/>
      <c r="F18" s="35">
        <v>830</v>
      </c>
      <c r="G18" s="36"/>
      <c r="H18" s="35"/>
      <c r="I18" s="36"/>
      <c r="J18" s="35"/>
      <c r="K18" s="36"/>
      <c r="L18" s="35"/>
      <c r="M18" s="36"/>
      <c r="N18" s="35">
        <f t="shared" si="1"/>
        <v>1525</v>
      </c>
    </row>
    <row r="19" spans="1:14" ht="13.5" thickBot="1" x14ac:dyDescent="0.25">
      <c r="A19" s="52" t="s">
        <v>23</v>
      </c>
      <c r="B19" s="35"/>
      <c r="C19" s="36"/>
      <c r="D19" s="35"/>
      <c r="E19" s="36"/>
      <c r="F19" s="35"/>
      <c r="G19" s="36"/>
      <c r="H19" s="35"/>
      <c r="I19" s="36"/>
      <c r="J19" s="35"/>
      <c r="K19" s="36"/>
      <c r="L19" s="35"/>
      <c r="M19" s="36"/>
      <c r="N19" s="65">
        <f t="shared" si="1"/>
        <v>0</v>
      </c>
    </row>
    <row r="20" spans="1:14" ht="13.5" thickBot="1" x14ac:dyDescent="0.25">
      <c r="A20" s="61" t="s">
        <v>101</v>
      </c>
      <c r="B20" s="62">
        <f t="shared" ref="B20" si="2">SUM(B6:B19)</f>
        <v>7500</v>
      </c>
      <c r="C20" s="62">
        <f t="shared" ref="C20:N20" si="3">SUM(C6:C19)</f>
        <v>7000</v>
      </c>
      <c r="D20" s="62">
        <f t="shared" si="3"/>
        <v>12195</v>
      </c>
      <c r="E20" s="62">
        <f t="shared" si="3"/>
        <v>4500</v>
      </c>
      <c r="F20" s="62">
        <f t="shared" si="3"/>
        <v>7581</v>
      </c>
      <c r="G20" s="62">
        <f t="shared" si="3"/>
        <v>9500</v>
      </c>
      <c r="H20" s="62">
        <f t="shared" si="3"/>
        <v>4500</v>
      </c>
      <c r="I20" s="62">
        <f t="shared" si="3"/>
        <v>10845</v>
      </c>
      <c r="J20" s="62">
        <f t="shared" si="3"/>
        <v>4500</v>
      </c>
      <c r="K20" s="62">
        <f t="shared" si="3"/>
        <v>9500</v>
      </c>
      <c r="L20" s="62">
        <f t="shared" si="3"/>
        <v>9500</v>
      </c>
      <c r="M20" s="62">
        <f t="shared" si="3"/>
        <v>30050</v>
      </c>
      <c r="N20" s="69">
        <f t="shared" si="3"/>
        <v>117171</v>
      </c>
    </row>
    <row r="21" spans="1:14" ht="13.5" thickBot="1" x14ac:dyDescent="0.25">
      <c r="A21" s="75" t="s">
        <v>11</v>
      </c>
      <c r="B21" s="62"/>
      <c r="C21" s="62"/>
      <c r="D21" s="62"/>
      <c r="E21" s="62"/>
      <c r="F21" s="62"/>
      <c r="G21" s="62"/>
      <c r="H21" s="62"/>
      <c r="I21" s="62"/>
      <c r="J21" s="62"/>
      <c r="K21" s="62"/>
      <c r="L21" s="62"/>
      <c r="M21" s="62"/>
      <c r="N21" s="69"/>
    </row>
    <row r="22" spans="1:14" x14ac:dyDescent="0.2">
      <c r="A22" s="52" t="s">
        <v>67</v>
      </c>
      <c r="B22" s="35"/>
      <c r="C22" s="36"/>
      <c r="D22" s="35"/>
      <c r="E22" s="36"/>
      <c r="F22" s="35"/>
      <c r="G22" s="36"/>
      <c r="H22" s="35"/>
      <c r="I22" s="36"/>
      <c r="J22" s="35"/>
      <c r="K22" s="36"/>
      <c r="L22" s="35"/>
      <c r="M22" s="36"/>
      <c r="N22" s="68">
        <f t="shared" si="1"/>
        <v>0</v>
      </c>
    </row>
    <row r="23" spans="1:14" x14ac:dyDescent="0.2">
      <c r="A23" s="52" t="s">
        <v>68</v>
      </c>
      <c r="B23" s="35"/>
      <c r="C23" s="36"/>
      <c r="D23" s="35"/>
      <c r="E23" s="36"/>
      <c r="F23" s="35"/>
      <c r="G23" s="36"/>
      <c r="H23" s="35"/>
      <c r="I23" s="36"/>
      <c r="J23" s="35"/>
      <c r="K23" s="36"/>
      <c r="L23" s="35"/>
      <c r="M23" s="36"/>
      <c r="N23" s="35">
        <f t="shared" si="1"/>
        <v>0</v>
      </c>
    </row>
    <row r="24" spans="1:14" x14ac:dyDescent="0.2">
      <c r="A24" s="52" t="s">
        <v>95</v>
      </c>
      <c r="B24" s="35">
        <v>1200</v>
      </c>
      <c r="C24" s="36">
        <v>1200</v>
      </c>
      <c r="D24" s="35">
        <v>1200</v>
      </c>
      <c r="E24" s="36">
        <v>1200</v>
      </c>
      <c r="F24" s="35">
        <v>1200</v>
      </c>
      <c r="G24" s="36">
        <v>2400</v>
      </c>
      <c r="H24" s="35">
        <v>1200</v>
      </c>
      <c r="I24" s="36">
        <v>1200</v>
      </c>
      <c r="J24" s="35">
        <v>1200</v>
      </c>
      <c r="K24" s="36">
        <v>1200</v>
      </c>
      <c r="L24" s="35">
        <v>1200</v>
      </c>
      <c r="M24" s="36">
        <v>2400</v>
      </c>
      <c r="N24" s="35">
        <f t="shared" si="1"/>
        <v>16800</v>
      </c>
    </row>
    <row r="25" spans="1:14" ht="13.5" thickBot="1" x14ac:dyDescent="0.25">
      <c r="A25" s="52" t="s">
        <v>10</v>
      </c>
      <c r="B25" s="35"/>
      <c r="C25" s="36"/>
      <c r="D25" s="35"/>
      <c r="E25" s="36"/>
      <c r="F25" s="35"/>
      <c r="G25" s="36">
        <v>240</v>
      </c>
      <c r="H25" s="35"/>
      <c r="I25" s="36"/>
      <c r="J25" s="35">
        <v>195</v>
      </c>
      <c r="K25" s="36"/>
      <c r="L25" s="35"/>
      <c r="M25" s="36"/>
      <c r="N25" s="65">
        <f t="shared" si="1"/>
        <v>435</v>
      </c>
    </row>
    <row r="26" spans="1:14" ht="13.5" thickBot="1" x14ac:dyDescent="0.25">
      <c r="A26" s="61" t="s">
        <v>101</v>
      </c>
      <c r="B26" s="62">
        <f>SUM(B21:B25)</f>
        <v>1200</v>
      </c>
      <c r="C26" s="62">
        <f t="shared" ref="C26:N26" si="4">SUM(C21:C25)</f>
        <v>1200</v>
      </c>
      <c r="D26" s="62">
        <f t="shared" si="4"/>
        <v>1200</v>
      </c>
      <c r="E26" s="62">
        <f t="shared" si="4"/>
        <v>1200</v>
      </c>
      <c r="F26" s="62">
        <f t="shared" si="4"/>
        <v>1200</v>
      </c>
      <c r="G26" s="62">
        <f t="shared" si="4"/>
        <v>2640</v>
      </c>
      <c r="H26" s="62">
        <f t="shared" si="4"/>
        <v>1200</v>
      </c>
      <c r="I26" s="62">
        <f t="shared" si="4"/>
        <v>1200</v>
      </c>
      <c r="J26" s="62">
        <f t="shared" si="4"/>
        <v>1395</v>
      </c>
      <c r="K26" s="62">
        <f t="shared" si="4"/>
        <v>1200</v>
      </c>
      <c r="L26" s="62">
        <f t="shared" si="4"/>
        <v>1200</v>
      </c>
      <c r="M26" s="62">
        <f t="shared" si="4"/>
        <v>2400</v>
      </c>
      <c r="N26" s="69">
        <f t="shared" si="4"/>
        <v>17235</v>
      </c>
    </row>
    <row r="27" spans="1:14" x14ac:dyDescent="0.2">
      <c r="A27" s="53" t="s">
        <v>75</v>
      </c>
      <c r="B27" s="66"/>
      <c r="C27" s="67"/>
      <c r="D27" s="66"/>
      <c r="E27" s="67"/>
      <c r="F27" s="66"/>
      <c r="G27" s="67"/>
      <c r="H27" s="66"/>
      <c r="I27" s="67"/>
      <c r="J27" s="66"/>
      <c r="K27" s="67"/>
      <c r="L27" s="66"/>
      <c r="M27" s="67"/>
      <c r="N27" s="68">
        <f t="shared" si="1"/>
        <v>0</v>
      </c>
    </row>
    <row r="28" spans="1:14" x14ac:dyDescent="0.2">
      <c r="A28" s="52" t="s">
        <v>44</v>
      </c>
      <c r="B28" s="35"/>
      <c r="C28" s="36"/>
      <c r="D28" s="35"/>
      <c r="E28" s="36"/>
      <c r="F28" s="35"/>
      <c r="G28" s="36"/>
      <c r="H28" s="35"/>
      <c r="I28" s="36"/>
      <c r="J28" s="35"/>
      <c r="K28" s="36"/>
      <c r="L28" s="35"/>
      <c r="M28" s="36"/>
      <c r="N28" s="35">
        <f t="shared" si="1"/>
        <v>0</v>
      </c>
    </row>
    <row r="29" spans="1:14" ht="13.5" thickBot="1" x14ac:dyDescent="0.25">
      <c r="A29" s="52" t="s">
        <v>97</v>
      </c>
      <c r="B29" s="33"/>
      <c r="C29" s="34">
        <v>15000</v>
      </c>
      <c r="D29" s="33"/>
      <c r="E29" s="34"/>
      <c r="F29" s="33"/>
      <c r="G29" s="34"/>
      <c r="H29" s="33"/>
      <c r="I29" s="34"/>
      <c r="J29" s="33"/>
      <c r="K29" s="34"/>
      <c r="L29" s="33"/>
      <c r="M29" s="34"/>
      <c r="N29" s="33">
        <f t="shared" si="1"/>
        <v>15000</v>
      </c>
    </row>
    <row r="30" spans="1:14" ht="13.5" thickBot="1" x14ac:dyDescent="0.25">
      <c r="A30" s="61" t="s">
        <v>101</v>
      </c>
      <c r="B30" s="62">
        <f>SUM(B27:B29)</f>
        <v>0</v>
      </c>
      <c r="C30" s="62">
        <f t="shared" ref="C30:N30" si="5">SUM(C27:C29)</f>
        <v>15000</v>
      </c>
      <c r="D30" s="62">
        <f t="shared" si="5"/>
        <v>0</v>
      </c>
      <c r="E30" s="62">
        <f t="shared" si="5"/>
        <v>0</v>
      </c>
      <c r="F30" s="62">
        <f t="shared" si="5"/>
        <v>0</v>
      </c>
      <c r="G30" s="62">
        <f t="shared" si="5"/>
        <v>0</v>
      </c>
      <c r="H30" s="62">
        <f t="shared" si="5"/>
        <v>0</v>
      </c>
      <c r="I30" s="62">
        <f t="shared" si="5"/>
        <v>0</v>
      </c>
      <c r="J30" s="62">
        <f t="shared" si="5"/>
        <v>0</v>
      </c>
      <c r="K30" s="62">
        <f t="shared" si="5"/>
        <v>0</v>
      </c>
      <c r="L30" s="62">
        <f t="shared" si="5"/>
        <v>0</v>
      </c>
      <c r="M30" s="62">
        <f t="shared" si="5"/>
        <v>0</v>
      </c>
      <c r="N30" s="69">
        <f t="shared" si="5"/>
        <v>15000</v>
      </c>
    </row>
    <row r="31" spans="1:14" s="3" customFormat="1" x14ac:dyDescent="0.2">
      <c r="A31" s="9" t="str">
        <f>"Summe Einzahlungen "&amp; A2</f>
        <v>Summe Einzahlungen 2020</v>
      </c>
      <c r="B31" s="20">
        <f>SUM(B20+B26+B30)</f>
        <v>8700</v>
      </c>
      <c r="C31" s="20">
        <f t="shared" ref="C31:N31" si="6">SUM(C20+C26+C30)</f>
        <v>23200</v>
      </c>
      <c r="D31" s="20">
        <f t="shared" si="6"/>
        <v>13395</v>
      </c>
      <c r="E31" s="20">
        <f t="shared" si="6"/>
        <v>5700</v>
      </c>
      <c r="F31" s="20">
        <f t="shared" si="6"/>
        <v>8781</v>
      </c>
      <c r="G31" s="20">
        <f t="shared" si="6"/>
        <v>12140</v>
      </c>
      <c r="H31" s="20">
        <f t="shared" si="6"/>
        <v>5700</v>
      </c>
      <c r="I31" s="20">
        <f t="shared" si="6"/>
        <v>12045</v>
      </c>
      <c r="J31" s="20">
        <f t="shared" si="6"/>
        <v>5895</v>
      </c>
      <c r="K31" s="20">
        <f t="shared" si="6"/>
        <v>10700</v>
      </c>
      <c r="L31" s="20">
        <f t="shared" si="6"/>
        <v>10700</v>
      </c>
      <c r="M31" s="20">
        <f t="shared" si="6"/>
        <v>32450</v>
      </c>
      <c r="N31" s="20">
        <f t="shared" si="6"/>
        <v>149406</v>
      </c>
    </row>
    <row r="32" spans="1:14" x14ac:dyDescent="0.2">
      <c r="A32" s="8" t="s">
        <v>28</v>
      </c>
      <c r="B32" s="15"/>
      <c r="C32" s="16"/>
      <c r="D32" s="15"/>
      <c r="E32" s="16"/>
      <c r="F32" s="15"/>
      <c r="G32" s="16"/>
      <c r="H32" s="15"/>
      <c r="I32" s="16"/>
      <c r="J32" s="15"/>
      <c r="K32" s="16"/>
      <c r="L32" s="15"/>
      <c r="M32" s="16"/>
      <c r="N32" s="16"/>
    </row>
    <row r="33" spans="1:14" x14ac:dyDescent="0.2">
      <c r="A33" s="54" t="s">
        <v>62</v>
      </c>
      <c r="B33" s="19"/>
      <c r="C33" s="17"/>
      <c r="D33" s="19">
        <v>1500</v>
      </c>
      <c r="E33" s="17"/>
      <c r="F33" s="19"/>
      <c r="G33" s="17"/>
      <c r="H33" s="19">
        <v>2000</v>
      </c>
      <c r="I33" s="17"/>
      <c r="J33" s="19"/>
      <c r="K33" s="17"/>
      <c r="L33" s="19"/>
      <c r="M33" s="17"/>
      <c r="N33" s="19">
        <f>SUM(B33:M33)</f>
        <v>3500</v>
      </c>
    </row>
    <row r="34" spans="1:14" x14ac:dyDescent="0.2">
      <c r="A34" s="54" t="s">
        <v>63</v>
      </c>
      <c r="B34" s="35"/>
      <c r="C34" s="36"/>
      <c r="D34" s="35">
        <v>2000</v>
      </c>
      <c r="E34" s="36"/>
      <c r="F34" s="35"/>
      <c r="G34" s="36"/>
      <c r="H34" s="35"/>
      <c r="I34" s="36">
        <v>240</v>
      </c>
      <c r="J34" s="35"/>
      <c r="K34" s="36"/>
      <c r="L34" s="35"/>
      <c r="M34" s="36"/>
      <c r="N34" s="35">
        <f t="shared" ref="N34:N52" si="7">SUM(B34:M34)</f>
        <v>2240</v>
      </c>
    </row>
    <row r="35" spans="1:14" x14ac:dyDescent="0.2">
      <c r="A35" s="54" t="s">
        <v>64</v>
      </c>
      <c r="B35" s="35"/>
      <c r="C35" s="36">
        <v>1500</v>
      </c>
      <c r="D35" s="35"/>
      <c r="E35" s="36"/>
      <c r="F35" s="35"/>
      <c r="G35" s="36"/>
      <c r="H35" s="35"/>
      <c r="I35" s="36"/>
      <c r="J35" s="35"/>
      <c r="K35" s="36">
        <v>150</v>
      </c>
      <c r="L35" s="35"/>
      <c r="M35" s="36"/>
      <c r="N35" s="35">
        <f t="shared" si="7"/>
        <v>1650</v>
      </c>
    </row>
    <row r="36" spans="1:14" x14ac:dyDescent="0.2">
      <c r="A36" s="54" t="s">
        <v>15</v>
      </c>
      <c r="B36" s="35"/>
      <c r="C36" s="36"/>
      <c r="D36" s="35"/>
      <c r="E36" s="36"/>
      <c r="F36" s="35"/>
      <c r="G36" s="36"/>
      <c r="H36" s="35"/>
      <c r="I36" s="36"/>
      <c r="J36" s="35"/>
      <c r="K36" s="36"/>
      <c r="L36" s="35"/>
      <c r="M36" s="36"/>
      <c r="N36" s="35">
        <f t="shared" si="7"/>
        <v>0</v>
      </c>
    </row>
    <row r="37" spans="1:14" x14ac:dyDescent="0.2">
      <c r="A37" s="54" t="s">
        <v>16</v>
      </c>
      <c r="B37" s="35">
        <v>2000</v>
      </c>
      <c r="C37" s="36"/>
      <c r="D37" s="35">
        <v>2000</v>
      </c>
      <c r="E37" s="36"/>
      <c r="F37" s="35">
        <v>2000</v>
      </c>
      <c r="G37" s="36"/>
      <c r="H37" s="35">
        <v>2000</v>
      </c>
      <c r="I37" s="36"/>
      <c r="J37" s="35">
        <v>2000</v>
      </c>
      <c r="K37" s="36">
        <v>2000</v>
      </c>
      <c r="L37" s="35">
        <v>2000</v>
      </c>
      <c r="M37" s="36"/>
      <c r="N37" s="35">
        <f t="shared" si="7"/>
        <v>14000</v>
      </c>
    </row>
    <row r="38" spans="1:14" x14ac:dyDescent="0.2">
      <c r="A38" s="54" t="s">
        <v>17</v>
      </c>
      <c r="B38" s="35"/>
      <c r="C38" s="36"/>
      <c r="D38" s="35"/>
      <c r="E38" s="36"/>
      <c r="F38" s="35"/>
      <c r="G38" s="36"/>
      <c r="H38" s="35"/>
      <c r="I38" s="36"/>
      <c r="J38" s="35"/>
      <c r="K38" s="36"/>
      <c r="L38" s="35"/>
      <c r="M38" s="36"/>
      <c r="N38" s="35">
        <f t="shared" si="7"/>
        <v>0</v>
      </c>
    </row>
    <row r="39" spans="1:14" x14ac:dyDescent="0.2">
      <c r="A39" s="54" t="s">
        <v>18</v>
      </c>
      <c r="B39" s="35">
        <v>300</v>
      </c>
      <c r="C39" s="36">
        <v>300</v>
      </c>
      <c r="D39" s="35">
        <v>300</v>
      </c>
      <c r="E39" s="36">
        <v>300</v>
      </c>
      <c r="F39" s="35">
        <v>300</v>
      </c>
      <c r="G39" s="36">
        <v>300</v>
      </c>
      <c r="H39" s="35">
        <v>300</v>
      </c>
      <c r="I39" s="36">
        <v>300</v>
      </c>
      <c r="J39" s="35">
        <v>300</v>
      </c>
      <c r="K39" s="36">
        <v>300</v>
      </c>
      <c r="L39" s="35">
        <v>300</v>
      </c>
      <c r="M39" s="36">
        <v>300</v>
      </c>
      <c r="N39" s="35">
        <f t="shared" si="7"/>
        <v>3600</v>
      </c>
    </row>
    <row r="40" spans="1:14" x14ac:dyDescent="0.2">
      <c r="A40" s="54" t="s">
        <v>19</v>
      </c>
      <c r="B40" s="35"/>
      <c r="C40" s="36"/>
      <c r="D40" s="35"/>
      <c r="E40" s="36"/>
      <c r="F40" s="35"/>
      <c r="G40" s="36"/>
      <c r="H40" s="35"/>
      <c r="I40" s="36"/>
      <c r="J40" s="35"/>
      <c r="K40" s="36"/>
      <c r="L40" s="35"/>
      <c r="M40" s="36"/>
      <c r="N40" s="35">
        <f t="shared" si="7"/>
        <v>0</v>
      </c>
    </row>
    <row r="41" spans="1:14" x14ac:dyDescent="0.2">
      <c r="A41" s="54" t="s">
        <v>60</v>
      </c>
      <c r="B41" s="35"/>
      <c r="C41" s="36"/>
      <c r="D41" s="35"/>
      <c r="E41" s="36">
        <v>40</v>
      </c>
      <c r="F41" s="35"/>
      <c r="G41" s="36"/>
      <c r="H41" s="35">
        <v>345</v>
      </c>
      <c r="I41" s="36">
        <v>1104</v>
      </c>
      <c r="J41" s="35"/>
      <c r="K41" s="36"/>
      <c r="L41" s="35"/>
      <c r="M41" s="36">
        <v>6858</v>
      </c>
      <c r="N41" s="35">
        <f t="shared" si="7"/>
        <v>8347</v>
      </c>
    </row>
    <row r="42" spans="1:14" x14ac:dyDescent="0.2">
      <c r="A42" s="54" t="s">
        <v>20</v>
      </c>
      <c r="B42" s="35">
        <v>170</v>
      </c>
      <c r="C42" s="36">
        <v>170</v>
      </c>
      <c r="D42" s="35">
        <v>170</v>
      </c>
      <c r="E42" s="36">
        <v>170</v>
      </c>
      <c r="F42" s="35"/>
      <c r="G42" s="36">
        <v>205</v>
      </c>
      <c r="H42" s="35">
        <v>100</v>
      </c>
      <c r="I42" s="36">
        <v>90</v>
      </c>
      <c r="J42" s="35">
        <v>90</v>
      </c>
      <c r="K42" s="36">
        <v>90</v>
      </c>
      <c r="L42" s="35">
        <v>90</v>
      </c>
      <c r="M42" s="36">
        <v>90</v>
      </c>
      <c r="N42" s="35">
        <f t="shared" si="7"/>
        <v>1435</v>
      </c>
    </row>
    <row r="43" spans="1:14" x14ac:dyDescent="0.2">
      <c r="A43" s="54" t="s">
        <v>21</v>
      </c>
      <c r="B43" s="35">
        <v>60</v>
      </c>
      <c r="C43" s="36">
        <v>90</v>
      </c>
      <c r="D43" s="35">
        <v>125</v>
      </c>
      <c r="E43" s="36">
        <v>222</v>
      </c>
      <c r="F43" s="35">
        <v>3722</v>
      </c>
      <c r="G43" s="36">
        <v>20</v>
      </c>
      <c r="H43" s="35">
        <v>100</v>
      </c>
      <c r="I43" s="36">
        <v>102</v>
      </c>
      <c r="J43" s="35">
        <v>2006</v>
      </c>
      <c r="K43" s="36">
        <v>144</v>
      </c>
      <c r="L43" s="35">
        <v>3194</v>
      </c>
      <c r="M43" s="36"/>
      <c r="N43" s="35">
        <f t="shared" si="7"/>
        <v>9785</v>
      </c>
    </row>
    <row r="44" spans="1:14" x14ac:dyDescent="0.2">
      <c r="A44" s="54" t="s">
        <v>31</v>
      </c>
      <c r="B44" s="35">
        <v>302</v>
      </c>
      <c r="C44" s="36">
        <v>1330</v>
      </c>
      <c r="D44" s="35">
        <v>44</v>
      </c>
      <c r="E44" s="36"/>
      <c r="F44" s="35"/>
      <c r="G44" s="36">
        <v>25</v>
      </c>
      <c r="H44" s="35">
        <v>345</v>
      </c>
      <c r="I44" s="36">
        <v>494</v>
      </c>
      <c r="J44" s="35">
        <v>1646.96</v>
      </c>
      <c r="K44" s="36">
        <v>1074</v>
      </c>
      <c r="L44" s="35">
        <v>15</v>
      </c>
      <c r="M44" s="36">
        <v>1800</v>
      </c>
      <c r="N44" s="35">
        <f t="shared" si="7"/>
        <v>7075.96</v>
      </c>
    </row>
    <row r="45" spans="1:14" x14ac:dyDescent="0.2">
      <c r="A45" s="54" t="s">
        <v>22</v>
      </c>
      <c r="B45" s="35">
        <v>300</v>
      </c>
      <c r="C45" s="36">
        <v>118</v>
      </c>
      <c r="D45" s="35">
        <v>118</v>
      </c>
      <c r="E45" s="36">
        <v>321</v>
      </c>
      <c r="F45" s="35">
        <v>118</v>
      </c>
      <c r="G45" s="36">
        <v>158</v>
      </c>
      <c r="H45" s="35">
        <v>340</v>
      </c>
      <c r="I45" s="36"/>
      <c r="J45" s="35">
        <v>288</v>
      </c>
      <c r="K45" s="36">
        <v>152</v>
      </c>
      <c r="L45" s="35">
        <v>546</v>
      </c>
      <c r="M45" s="36">
        <v>1670</v>
      </c>
      <c r="N45" s="35">
        <f t="shared" si="7"/>
        <v>4129</v>
      </c>
    </row>
    <row r="46" spans="1:14" ht="13.5" thickBot="1" x14ac:dyDescent="0.25">
      <c r="A46" s="54" t="s">
        <v>102</v>
      </c>
      <c r="B46" s="35">
        <v>55</v>
      </c>
      <c r="C46" s="36">
        <v>380</v>
      </c>
      <c r="D46" s="35">
        <v>886</v>
      </c>
      <c r="E46" s="36">
        <v>1674</v>
      </c>
      <c r="F46" s="35">
        <v>272</v>
      </c>
      <c r="G46" s="36">
        <v>575</v>
      </c>
      <c r="H46" s="35"/>
      <c r="I46" s="36">
        <v>1730</v>
      </c>
      <c r="J46" s="35">
        <v>253</v>
      </c>
      <c r="K46" s="36">
        <v>1466</v>
      </c>
      <c r="L46" s="35">
        <v>289</v>
      </c>
      <c r="M46" s="36">
        <v>1500</v>
      </c>
      <c r="N46" s="65">
        <f t="shared" si="7"/>
        <v>9080</v>
      </c>
    </row>
    <row r="47" spans="1:14" ht="13.5" thickBot="1" x14ac:dyDescent="0.25">
      <c r="A47" s="71" t="s">
        <v>101</v>
      </c>
      <c r="B47" s="62">
        <f>SUM(B33:B46)</f>
        <v>3187</v>
      </c>
      <c r="C47" s="62">
        <f t="shared" ref="C47:N47" si="8">SUM(C33:C46)</f>
        <v>3888</v>
      </c>
      <c r="D47" s="62">
        <f t="shared" si="8"/>
        <v>7143</v>
      </c>
      <c r="E47" s="62">
        <f t="shared" si="8"/>
        <v>2727</v>
      </c>
      <c r="F47" s="62">
        <f t="shared" si="8"/>
        <v>6412</v>
      </c>
      <c r="G47" s="62">
        <f t="shared" si="8"/>
        <v>1283</v>
      </c>
      <c r="H47" s="62">
        <f t="shared" si="8"/>
        <v>5530</v>
      </c>
      <c r="I47" s="62">
        <f t="shared" si="8"/>
        <v>4060</v>
      </c>
      <c r="J47" s="62">
        <f t="shared" si="8"/>
        <v>6583.96</v>
      </c>
      <c r="K47" s="62">
        <f t="shared" si="8"/>
        <v>5376</v>
      </c>
      <c r="L47" s="62">
        <f t="shared" si="8"/>
        <v>6434</v>
      </c>
      <c r="M47" s="62">
        <f t="shared" si="8"/>
        <v>12218</v>
      </c>
      <c r="N47" s="69">
        <f t="shared" si="8"/>
        <v>64841.96</v>
      </c>
    </row>
    <row r="48" spans="1:14" x14ac:dyDescent="0.2">
      <c r="A48" s="55" t="s">
        <v>24</v>
      </c>
      <c r="B48" s="66"/>
      <c r="C48" s="70"/>
      <c r="D48" s="66"/>
      <c r="E48" s="70"/>
      <c r="F48" s="66"/>
      <c r="G48" s="70"/>
      <c r="H48" s="66"/>
      <c r="I48" s="70"/>
      <c r="J48" s="66"/>
      <c r="K48" s="70"/>
      <c r="L48" s="66"/>
      <c r="M48" s="70"/>
      <c r="N48" s="68">
        <f t="shared" si="7"/>
        <v>0</v>
      </c>
    </row>
    <row r="49" spans="1:14" x14ac:dyDescent="0.2">
      <c r="A49" s="54" t="s">
        <v>25</v>
      </c>
      <c r="B49" s="46"/>
      <c r="C49" s="47">
        <v>14500</v>
      </c>
      <c r="D49" s="46"/>
      <c r="E49" s="48"/>
      <c r="F49" s="46"/>
      <c r="G49" s="48"/>
      <c r="H49" s="46"/>
      <c r="I49" s="48"/>
      <c r="J49" s="46"/>
      <c r="K49" s="48"/>
      <c r="L49" s="46"/>
      <c r="M49" s="48"/>
      <c r="N49" s="37">
        <f t="shared" si="7"/>
        <v>14500</v>
      </c>
    </row>
    <row r="50" spans="1:14" x14ac:dyDescent="0.2">
      <c r="A50" s="54" t="s">
        <v>94</v>
      </c>
      <c r="B50" s="40"/>
      <c r="C50" s="41"/>
      <c r="D50" s="40"/>
      <c r="E50" s="41"/>
      <c r="F50" s="40"/>
      <c r="G50" s="41"/>
      <c r="H50" s="40">
        <v>1200</v>
      </c>
      <c r="I50" s="41">
        <v>320</v>
      </c>
      <c r="J50" s="40"/>
      <c r="K50" s="41"/>
      <c r="L50" s="40"/>
      <c r="M50" s="41"/>
      <c r="N50" s="35">
        <f t="shared" si="7"/>
        <v>1520</v>
      </c>
    </row>
    <row r="51" spans="1:14" x14ac:dyDescent="0.2">
      <c r="A51" s="54" t="s">
        <v>26</v>
      </c>
      <c r="B51" s="40"/>
      <c r="C51" s="41"/>
      <c r="D51" s="40"/>
      <c r="E51" s="41"/>
      <c r="F51" s="40"/>
      <c r="G51" s="41"/>
      <c r="H51" s="40"/>
      <c r="I51" s="41"/>
      <c r="J51" s="40"/>
      <c r="K51" s="41"/>
      <c r="L51" s="40"/>
      <c r="M51" s="41"/>
      <c r="N51" s="35">
        <f t="shared" si="7"/>
        <v>0</v>
      </c>
    </row>
    <row r="52" spans="1:14" ht="13.5" thickBot="1" x14ac:dyDescent="0.25">
      <c r="A52" s="54" t="s">
        <v>61</v>
      </c>
      <c r="B52" s="44"/>
      <c r="C52" s="45">
        <v>841</v>
      </c>
      <c r="D52" s="44">
        <v>426</v>
      </c>
      <c r="E52" s="45">
        <v>583.71</v>
      </c>
      <c r="F52" s="44">
        <v>885</v>
      </c>
      <c r="G52" s="45">
        <v>472</v>
      </c>
      <c r="H52" s="44"/>
      <c r="I52" s="45">
        <v>820.14</v>
      </c>
      <c r="J52" s="44">
        <v>293</v>
      </c>
      <c r="K52" s="45">
        <v>1410</v>
      </c>
      <c r="L52" s="44">
        <v>610</v>
      </c>
      <c r="M52" s="45">
        <v>1632.83</v>
      </c>
      <c r="N52" s="19">
        <f t="shared" si="7"/>
        <v>7973.68</v>
      </c>
    </row>
    <row r="53" spans="1:14" ht="13.5" thickBot="1" x14ac:dyDescent="0.25">
      <c r="A53" s="71" t="s">
        <v>101</v>
      </c>
      <c r="B53" s="62">
        <f>SUM(B48:B52)</f>
        <v>0</v>
      </c>
      <c r="C53" s="62">
        <f t="shared" ref="C53:N53" si="9">SUM(C48:C52)</f>
        <v>15341</v>
      </c>
      <c r="D53" s="62">
        <f t="shared" si="9"/>
        <v>426</v>
      </c>
      <c r="E53" s="62">
        <f t="shared" si="9"/>
        <v>583.71</v>
      </c>
      <c r="F53" s="62">
        <f t="shared" si="9"/>
        <v>885</v>
      </c>
      <c r="G53" s="62">
        <f t="shared" si="9"/>
        <v>472</v>
      </c>
      <c r="H53" s="62">
        <f t="shared" si="9"/>
        <v>1200</v>
      </c>
      <c r="I53" s="62">
        <f t="shared" si="9"/>
        <v>1140.1399999999999</v>
      </c>
      <c r="J53" s="62">
        <f t="shared" si="9"/>
        <v>293</v>
      </c>
      <c r="K53" s="62">
        <f t="shared" si="9"/>
        <v>1410</v>
      </c>
      <c r="L53" s="62">
        <f t="shared" si="9"/>
        <v>610</v>
      </c>
      <c r="M53" s="62">
        <f t="shared" si="9"/>
        <v>1632.83</v>
      </c>
      <c r="N53" s="69">
        <f t="shared" si="9"/>
        <v>23993.68</v>
      </c>
    </row>
    <row r="54" spans="1:14" ht="13.5" thickBot="1" x14ac:dyDescent="0.25">
      <c r="A54" s="75" t="s">
        <v>27</v>
      </c>
      <c r="B54" s="76"/>
      <c r="C54" s="77"/>
      <c r="D54" s="76"/>
      <c r="E54" s="77"/>
      <c r="F54" s="76"/>
      <c r="G54" s="77"/>
      <c r="H54" s="76"/>
      <c r="I54" s="77"/>
      <c r="J54" s="76"/>
      <c r="K54" s="77"/>
      <c r="L54" s="76"/>
      <c r="M54" s="77"/>
      <c r="N54" s="78"/>
    </row>
    <row r="55" spans="1:14" x14ac:dyDescent="0.2">
      <c r="A55" s="54" t="s">
        <v>12</v>
      </c>
      <c r="B55" s="44"/>
      <c r="C55" s="45">
        <v>3400</v>
      </c>
      <c r="D55" s="44"/>
      <c r="E55" s="45"/>
      <c r="F55" s="44">
        <v>3400</v>
      </c>
      <c r="G55" s="45"/>
      <c r="H55" s="44"/>
      <c r="I55" s="45">
        <v>3400</v>
      </c>
      <c r="J55" s="44"/>
      <c r="K55" s="45"/>
      <c r="L55" s="44">
        <v>3400</v>
      </c>
      <c r="M55" s="45"/>
      <c r="N55" s="18">
        <f t="shared" ref="N55:N62" si="10">SUM(B55:M55)</f>
        <v>13600</v>
      </c>
    </row>
    <row r="56" spans="1:14" x14ac:dyDescent="0.2">
      <c r="A56" s="54" t="s">
        <v>88</v>
      </c>
      <c r="B56" s="40"/>
      <c r="C56" s="41"/>
      <c r="D56" s="40"/>
      <c r="E56" s="41"/>
      <c r="F56" s="40"/>
      <c r="G56" s="41"/>
      <c r="H56" s="40"/>
      <c r="I56" s="41"/>
      <c r="J56" s="40"/>
      <c r="K56" s="41"/>
      <c r="L56" s="40"/>
      <c r="M56" s="41"/>
      <c r="N56" s="37">
        <f t="shared" si="10"/>
        <v>0</v>
      </c>
    </row>
    <row r="57" spans="1:14" ht="13.5" thickBot="1" x14ac:dyDescent="0.25">
      <c r="A57" s="54" t="s">
        <v>13</v>
      </c>
      <c r="B57" s="63">
        <v>1917</v>
      </c>
      <c r="C57" s="64">
        <v>1917</v>
      </c>
      <c r="D57" s="63">
        <v>1917</v>
      </c>
      <c r="E57" s="64">
        <v>1917</v>
      </c>
      <c r="F57" s="63">
        <v>1917</v>
      </c>
      <c r="G57" s="64">
        <v>1917</v>
      </c>
      <c r="H57" s="63">
        <v>1917</v>
      </c>
      <c r="I57" s="64">
        <v>1917</v>
      </c>
      <c r="J57" s="63">
        <v>1917</v>
      </c>
      <c r="K57" s="64">
        <v>1917</v>
      </c>
      <c r="L57" s="63">
        <v>1917</v>
      </c>
      <c r="M57" s="64">
        <v>1917</v>
      </c>
      <c r="N57" s="72">
        <f t="shared" si="10"/>
        <v>23004</v>
      </c>
    </row>
    <row r="58" spans="1:14" ht="13.5" thickBot="1" x14ac:dyDescent="0.25">
      <c r="A58" s="71" t="s">
        <v>101</v>
      </c>
      <c r="B58" s="62">
        <f>SUM(B55:B57)</f>
        <v>1917</v>
      </c>
      <c r="C58" s="62">
        <f t="shared" ref="C58:N58" si="11">SUM(C55:C57)</f>
        <v>5317</v>
      </c>
      <c r="D58" s="62">
        <f t="shared" si="11"/>
        <v>1917</v>
      </c>
      <c r="E58" s="62">
        <f t="shared" si="11"/>
        <v>1917</v>
      </c>
      <c r="F58" s="62">
        <f t="shared" si="11"/>
        <v>5317</v>
      </c>
      <c r="G58" s="62">
        <f t="shared" si="11"/>
        <v>1917</v>
      </c>
      <c r="H58" s="62">
        <f t="shared" si="11"/>
        <v>1917</v>
      </c>
      <c r="I58" s="62">
        <f t="shared" si="11"/>
        <v>5317</v>
      </c>
      <c r="J58" s="62">
        <f t="shared" si="11"/>
        <v>1917</v>
      </c>
      <c r="K58" s="62">
        <f t="shared" si="11"/>
        <v>1917</v>
      </c>
      <c r="L58" s="62">
        <f t="shared" si="11"/>
        <v>5317</v>
      </c>
      <c r="M58" s="62">
        <f t="shared" si="11"/>
        <v>1917</v>
      </c>
      <c r="N58" s="69">
        <f t="shared" si="11"/>
        <v>36604</v>
      </c>
    </row>
    <row r="59" spans="1:14" x14ac:dyDescent="0.2">
      <c r="A59" s="55" t="s">
        <v>76</v>
      </c>
      <c r="B59" s="66"/>
      <c r="C59" s="67"/>
      <c r="D59" s="66"/>
      <c r="E59" s="67"/>
      <c r="F59" s="66"/>
      <c r="G59" s="67"/>
      <c r="H59" s="66"/>
      <c r="I59" s="67"/>
      <c r="J59" s="66"/>
      <c r="K59" s="67"/>
      <c r="L59" s="66"/>
      <c r="M59" s="67"/>
      <c r="N59" s="73">
        <f t="shared" si="10"/>
        <v>0</v>
      </c>
    </row>
    <row r="60" spans="1:14" x14ac:dyDescent="0.2">
      <c r="A60" s="54" t="s">
        <v>45</v>
      </c>
      <c r="B60" s="40"/>
      <c r="C60" s="41"/>
      <c r="D60" s="40"/>
      <c r="E60" s="41"/>
      <c r="F60" s="40"/>
      <c r="G60" s="41"/>
      <c r="H60" s="40"/>
      <c r="I60" s="41"/>
      <c r="J60" s="40"/>
      <c r="K60" s="41"/>
      <c r="L60" s="40"/>
      <c r="M60" s="41"/>
      <c r="N60" s="37">
        <f t="shared" si="10"/>
        <v>0</v>
      </c>
    </row>
    <row r="61" spans="1:14" x14ac:dyDescent="0.2">
      <c r="A61" s="54" t="s">
        <v>103</v>
      </c>
      <c r="B61" s="40">
        <v>500</v>
      </c>
      <c r="C61" s="41">
        <v>500</v>
      </c>
      <c r="D61" s="40">
        <v>500</v>
      </c>
      <c r="E61" s="41">
        <v>500</v>
      </c>
      <c r="F61" s="40">
        <v>500</v>
      </c>
      <c r="G61" s="41">
        <v>500</v>
      </c>
      <c r="H61" s="40">
        <v>500</v>
      </c>
      <c r="I61" s="41">
        <v>500</v>
      </c>
      <c r="J61" s="40">
        <v>500</v>
      </c>
      <c r="K61" s="41">
        <v>500</v>
      </c>
      <c r="L61" s="40">
        <v>500</v>
      </c>
      <c r="M61" s="41">
        <v>500</v>
      </c>
      <c r="N61" s="37">
        <f t="shared" si="10"/>
        <v>6000</v>
      </c>
    </row>
    <row r="62" spans="1:14" ht="13.5" thickBot="1" x14ac:dyDescent="0.25">
      <c r="A62" s="54" t="s">
        <v>104</v>
      </c>
      <c r="B62" s="44">
        <v>250</v>
      </c>
      <c r="C62" s="45">
        <v>250</v>
      </c>
      <c r="D62" s="44">
        <v>250</v>
      </c>
      <c r="E62" s="45">
        <v>250</v>
      </c>
      <c r="F62" s="44">
        <v>250</v>
      </c>
      <c r="G62" s="45">
        <v>250</v>
      </c>
      <c r="H62" s="44">
        <v>250</v>
      </c>
      <c r="I62" s="45">
        <v>250</v>
      </c>
      <c r="J62" s="44">
        <v>250</v>
      </c>
      <c r="K62" s="45">
        <v>250</v>
      </c>
      <c r="L62" s="44">
        <v>250</v>
      </c>
      <c r="M62" s="45">
        <v>250</v>
      </c>
      <c r="N62" s="37">
        <f t="shared" si="10"/>
        <v>3000</v>
      </c>
    </row>
    <row r="63" spans="1:14" ht="13.5" thickBot="1" x14ac:dyDescent="0.25">
      <c r="A63" s="71" t="s">
        <v>101</v>
      </c>
      <c r="B63" s="62">
        <f>SUM(B59:B62)</f>
        <v>750</v>
      </c>
      <c r="C63" s="62">
        <f t="shared" ref="C63:N63" si="12">SUM(C59:C62)</f>
        <v>750</v>
      </c>
      <c r="D63" s="62">
        <f t="shared" si="12"/>
        <v>750</v>
      </c>
      <c r="E63" s="62">
        <f t="shared" si="12"/>
        <v>750</v>
      </c>
      <c r="F63" s="62">
        <f t="shared" si="12"/>
        <v>750</v>
      </c>
      <c r="G63" s="62">
        <f t="shared" si="12"/>
        <v>750</v>
      </c>
      <c r="H63" s="62">
        <f t="shared" si="12"/>
        <v>750</v>
      </c>
      <c r="I63" s="62">
        <f t="shared" si="12"/>
        <v>750</v>
      </c>
      <c r="J63" s="62">
        <f t="shared" si="12"/>
        <v>750</v>
      </c>
      <c r="K63" s="62">
        <f t="shared" si="12"/>
        <v>750</v>
      </c>
      <c r="L63" s="62">
        <f t="shared" si="12"/>
        <v>750</v>
      </c>
      <c r="M63" s="62">
        <f t="shared" si="12"/>
        <v>750</v>
      </c>
      <c r="N63" s="69">
        <f t="shared" si="12"/>
        <v>9000</v>
      </c>
    </row>
    <row r="64" spans="1:14" s="3" customFormat="1" x14ac:dyDescent="0.2">
      <c r="A64" s="10" t="str">
        <f>"Summe Auszahlungen "&amp;A2</f>
        <v>Summe Auszahlungen 2020</v>
      </c>
      <c r="B64" s="22">
        <f>SUM(B47+B53+B58+B63)</f>
        <v>5854</v>
      </c>
      <c r="C64" s="22">
        <f t="shared" ref="C64:M64" si="13">SUM(C47+C53+C58+C63)</f>
        <v>25296</v>
      </c>
      <c r="D64" s="22">
        <f t="shared" si="13"/>
        <v>10236</v>
      </c>
      <c r="E64" s="22">
        <f t="shared" si="13"/>
        <v>5977.71</v>
      </c>
      <c r="F64" s="22">
        <f t="shared" si="13"/>
        <v>13364</v>
      </c>
      <c r="G64" s="22">
        <f t="shared" si="13"/>
        <v>4422</v>
      </c>
      <c r="H64" s="22">
        <f t="shared" si="13"/>
        <v>9397</v>
      </c>
      <c r="I64" s="22">
        <f t="shared" si="13"/>
        <v>11267.14</v>
      </c>
      <c r="J64" s="22">
        <f t="shared" si="13"/>
        <v>9543.9599999999991</v>
      </c>
      <c r="K64" s="22">
        <f t="shared" si="13"/>
        <v>9453</v>
      </c>
      <c r="L64" s="22">
        <f t="shared" si="13"/>
        <v>13111</v>
      </c>
      <c r="M64" s="22">
        <f t="shared" si="13"/>
        <v>16517.830000000002</v>
      </c>
      <c r="N64" s="21">
        <f>SUM(B64:M64)</f>
        <v>134439.64000000001</v>
      </c>
    </row>
    <row r="65" spans="1:14" x14ac:dyDescent="0.2">
      <c r="A65" s="4" t="s">
        <v>69</v>
      </c>
      <c r="B65" s="19">
        <f t="shared" ref="B65:M65" si="14">SUM(B4:B4)</f>
        <v>5000</v>
      </c>
      <c r="C65" s="19">
        <f t="shared" si="14"/>
        <v>7846</v>
      </c>
      <c r="D65" s="19">
        <f t="shared" si="14"/>
        <v>5750</v>
      </c>
      <c r="E65" s="19">
        <f t="shared" si="14"/>
        <v>8909</v>
      </c>
      <c r="F65" s="19">
        <f t="shared" si="14"/>
        <v>8631.2900000000009</v>
      </c>
      <c r="G65" s="19">
        <f t="shared" si="14"/>
        <v>4048.2900000000009</v>
      </c>
      <c r="H65" s="19">
        <f t="shared" si="14"/>
        <v>11766.29</v>
      </c>
      <c r="I65" s="19">
        <f t="shared" si="14"/>
        <v>8069.2900000000009</v>
      </c>
      <c r="J65" s="19">
        <f t="shared" si="14"/>
        <v>8847.1500000000015</v>
      </c>
      <c r="K65" s="19">
        <f t="shared" si="14"/>
        <v>5198.1900000000023</v>
      </c>
      <c r="L65" s="19">
        <f t="shared" si="14"/>
        <v>6445.1900000000023</v>
      </c>
      <c r="M65" s="19">
        <f t="shared" si="14"/>
        <v>4034.1900000000023</v>
      </c>
      <c r="N65" s="18"/>
    </row>
    <row r="66" spans="1:14" x14ac:dyDescent="0.2">
      <c r="A66" s="4" t="s">
        <v>52</v>
      </c>
      <c r="B66" s="19">
        <f t="shared" ref="B66:N66" si="15">+B31-B64</f>
        <v>2846</v>
      </c>
      <c r="C66" s="19">
        <f t="shared" si="15"/>
        <v>-2096</v>
      </c>
      <c r="D66" s="19">
        <f t="shared" si="15"/>
        <v>3159</v>
      </c>
      <c r="E66" s="19">
        <f t="shared" si="15"/>
        <v>-277.71000000000004</v>
      </c>
      <c r="F66" s="19">
        <f t="shared" si="15"/>
        <v>-4583</v>
      </c>
      <c r="G66" s="19">
        <f t="shared" si="15"/>
        <v>7718</v>
      </c>
      <c r="H66" s="19">
        <f t="shared" si="15"/>
        <v>-3697</v>
      </c>
      <c r="I66" s="19">
        <f t="shared" si="15"/>
        <v>777.86000000000058</v>
      </c>
      <c r="J66" s="19">
        <f t="shared" si="15"/>
        <v>-3648.9599999999991</v>
      </c>
      <c r="K66" s="19">
        <f t="shared" si="15"/>
        <v>1247</v>
      </c>
      <c r="L66" s="19">
        <f t="shared" si="15"/>
        <v>-2411</v>
      </c>
      <c r="M66" s="19">
        <f t="shared" si="15"/>
        <v>15932.169999999998</v>
      </c>
      <c r="N66" s="19">
        <f t="shared" si="15"/>
        <v>14966.359999999986</v>
      </c>
    </row>
    <row r="67" spans="1:14" x14ac:dyDescent="0.2">
      <c r="A67" s="8" t="s">
        <v>70</v>
      </c>
      <c r="B67" s="23">
        <f t="shared" ref="B67:M67" si="16">+B4+B31-B64</f>
        <v>7846</v>
      </c>
      <c r="C67" s="23">
        <f t="shared" si="16"/>
        <v>5750</v>
      </c>
      <c r="D67" s="23">
        <f t="shared" si="16"/>
        <v>8909</v>
      </c>
      <c r="E67" s="23">
        <f t="shared" si="16"/>
        <v>8631.2900000000009</v>
      </c>
      <c r="F67" s="23">
        <f t="shared" si="16"/>
        <v>4048.2900000000009</v>
      </c>
      <c r="G67" s="23">
        <f t="shared" si="16"/>
        <v>11766.29</v>
      </c>
      <c r="H67" s="23">
        <f t="shared" si="16"/>
        <v>8069.2900000000009</v>
      </c>
      <c r="I67" s="23">
        <f t="shared" si="16"/>
        <v>8847.1500000000015</v>
      </c>
      <c r="J67" s="23">
        <f t="shared" si="16"/>
        <v>5198.1900000000023</v>
      </c>
      <c r="K67" s="23">
        <f t="shared" si="16"/>
        <v>6445.1900000000023</v>
      </c>
      <c r="L67" s="23">
        <f t="shared" si="16"/>
        <v>4034.1900000000023</v>
      </c>
      <c r="M67" s="23">
        <f t="shared" si="16"/>
        <v>19966.36</v>
      </c>
      <c r="N67" s="18"/>
    </row>
    <row r="68" spans="1:14" x14ac:dyDescent="0.2">
      <c r="A68" s="7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</row>
    <row r="69" spans="1:14" x14ac:dyDescent="0.2">
      <c r="A69" s="7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</row>
    <row r="70" spans="1:14" x14ac:dyDescent="0.2">
      <c r="A70" s="7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</row>
    <row r="71" spans="1:14" x14ac:dyDescent="0.2">
      <c r="A71" s="7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</row>
    <row r="72" spans="1:14" x14ac:dyDescent="0.2">
      <c r="A72" s="7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</row>
    <row r="73" spans="1:14" x14ac:dyDescent="0.2">
      <c r="A73" s="7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</row>
    <row r="74" spans="1:14" x14ac:dyDescent="0.2">
      <c r="A74" s="7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</row>
    <row r="75" spans="1:14" x14ac:dyDescent="0.2">
      <c r="A75" s="7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</row>
    <row r="76" spans="1:14" x14ac:dyDescent="0.2">
      <c r="A76" s="7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</row>
    <row r="77" spans="1:14" x14ac:dyDescent="0.2">
      <c r="A77" s="7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</row>
    <row r="78" spans="1:14" x14ac:dyDescent="0.2">
      <c r="A78" s="7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</row>
    <row r="79" spans="1:14" x14ac:dyDescent="0.2">
      <c r="A79" s="7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</row>
    <row r="80" spans="1:14" x14ac:dyDescent="0.2">
      <c r="A80" s="7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</row>
    <row r="81" spans="1:13" x14ac:dyDescent="0.2">
      <c r="A81" s="7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</row>
    <row r="82" spans="1:13" x14ac:dyDescent="0.2">
      <c r="A82" s="7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</row>
    <row r="83" spans="1:13" x14ac:dyDescent="0.2">
      <c r="A83" s="7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</row>
    <row r="84" spans="1:13" x14ac:dyDescent="0.2">
      <c r="A84" s="7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</row>
    <row r="85" spans="1:13" x14ac:dyDescent="0.2">
      <c r="A85" s="7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</row>
    <row r="86" spans="1:13" x14ac:dyDescent="0.2">
      <c r="A86" s="7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</row>
    <row r="87" spans="1:13" x14ac:dyDescent="0.2">
      <c r="A87" s="7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</row>
    <row r="88" spans="1:13" x14ac:dyDescent="0.2">
      <c r="A88" s="7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</row>
    <row r="89" spans="1:13" x14ac:dyDescent="0.2">
      <c r="A89" s="7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</row>
    <row r="90" spans="1:13" x14ac:dyDescent="0.2">
      <c r="A90" s="7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</row>
    <row r="91" spans="1:13" x14ac:dyDescent="0.2">
      <c r="A91" s="7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</row>
    <row r="92" spans="1:13" x14ac:dyDescent="0.2">
      <c r="A92" s="7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</row>
    <row r="93" spans="1:13" x14ac:dyDescent="0.2">
      <c r="A93" s="7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</row>
    <row r="94" spans="1:13" x14ac:dyDescent="0.2">
      <c r="A94" s="7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</row>
    <row r="95" spans="1:13" outlineLevel="1" x14ac:dyDescent="0.2">
      <c r="A95" s="7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</row>
    <row r="96" spans="1:13" outlineLevel="1" x14ac:dyDescent="0.2">
      <c r="A96" s="7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</row>
    <row r="97" spans="1:17" outlineLevel="1" x14ac:dyDescent="0.2">
      <c r="A97" s="7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</row>
    <row r="98" spans="1:17" outlineLevel="1" x14ac:dyDescent="0.2">
      <c r="A98" s="7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</row>
    <row r="99" spans="1:17" outlineLevel="1" x14ac:dyDescent="0.2">
      <c r="A99" s="7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</row>
    <row r="100" spans="1:17" outlineLevel="1" x14ac:dyDescent="0.2">
      <c r="A100" s="7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</row>
    <row r="101" spans="1:17" outlineLevel="1" x14ac:dyDescent="0.2">
      <c r="A101" s="7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</row>
    <row r="102" spans="1:17" outlineLevel="1" x14ac:dyDescent="0.2">
      <c r="A102" s="7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</row>
    <row r="103" spans="1:17" outlineLevel="1" x14ac:dyDescent="0.2">
      <c r="A103" s="7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</row>
    <row r="104" spans="1:17" outlineLevel="1" x14ac:dyDescent="0.2">
      <c r="A104" s="7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</row>
    <row r="105" spans="1:17" outlineLevel="1" x14ac:dyDescent="0.2">
      <c r="A105" s="7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</row>
    <row r="106" spans="1:17" outlineLevel="1" x14ac:dyDescent="0.2">
      <c r="A106" s="7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</row>
    <row r="107" spans="1:17" outlineLevel="1" x14ac:dyDescent="0.2">
      <c r="A107" s="7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</row>
    <row r="108" spans="1:17" outlineLevel="1" x14ac:dyDescent="0.2">
      <c r="A108" s="7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</row>
    <row r="109" spans="1:17" outlineLevel="1" x14ac:dyDescent="0.2">
      <c r="A109" s="7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</row>
    <row r="110" spans="1:17" outlineLevel="1" x14ac:dyDescent="0.2">
      <c r="A110" s="7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</row>
    <row r="111" spans="1:17" outlineLevel="1" x14ac:dyDescent="0.2">
      <c r="A111" s="7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Q111" s="2" t="s">
        <v>73</v>
      </c>
    </row>
    <row r="112" spans="1:17" outlineLevel="1" x14ac:dyDescent="0.2">
      <c r="A112" s="7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</row>
    <row r="113" spans="1:35" outlineLevel="1" x14ac:dyDescent="0.2">
      <c r="A113" s="7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</row>
    <row r="114" spans="1:35" outlineLevel="1" x14ac:dyDescent="0.2">
      <c r="A114" s="7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</row>
    <row r="115" spans="1:35" outlineLevel="1" x14ac:dyDescent="0.2">
      <c r="A115" s="7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</row>
    <row r="116" spans="1:35" outlineLevel="1" x14ac:dyDescent="0.2">
      <c r="A116" s="7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</row>
    <row r="117" spans="1:35" outlineLevel="1" x14ac:dyDescent="0.2"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</row>
    <row r="118" spans="1:35" outlineLevel="1" x14ac:dyDescent="0.2">
      <c r="B118" s="5"/>
    </row>
    <row r="119" spans="1:35" s="29" customFormat="1" outlineLevel="1" x14ac:dyDescent="0.2"/>
    <row r="120" spans="1:35" s="29" customFormat="1" outlineLevel="1" x14ac:dyDescent="0.2"/>
    <row r="121" spans="1:35" s="25" customFormat="1" outlineLevel="1" x14ac:dyDescent="0.2"/>
    <row r="122" spans="1:35" s="25" customFormat="1" outlineLevel="1" x14ac:dyDescent="0.2">
      <c r="B122" s="25" t="s">
        <v>0</v>
      </c>
      <c r="E122" s="25" t="s">
        <v>33</v>
      </c>
      <c r="H122" s="25" t="s">
        <v>34</v>
      </c>
      <c r="K122" s="25" t="s">
        <v>35</v>
      </c>
      <c r="N122" s="25" t="s">
        <v>36</v>
      </c>
      <c r="Q122" s="25" t="s">
        <v>37</v>
      </c>
      <c r="T122" s="25" t="s">
        <v>38</v>
      </c>
      <c r="W122" s="25" t="s">
        <v>39</v>
      </c>
      <c r="Z122" s="25" t="s">
        <v>40</v>
      </c>
      <c r="AC122" s="25" t="s">
        <v>41</v>
      </c>
      <c r="AF122" s="25" t="s">
        <v>42</v>
      </c>
      <c r="AI122" s="25" t="s">
        <v>43</v>
      </c>
    </row>
    <row r="123" spans="1:35" s="25" customFormat="1" outlineLevel="1" x14ac:dyDescent="0.2">
      <c r="A123" s="25" t="str">
        <f>"betriebliche Einzahlungen "&amp;A2</f>
        <v>betriebliche Einzahlungen 2020</v>
      </c>
      <c r="B123" s="26">
        <f>SUM(B6:B19)</f>
        <v>7500</v>
      </c>
      <c r="E123" s="26">
        <f>SUM(C6:C19)</f>
        <v>7000</v>
      </c>
      <c r="H123" s="26">
        <f>SUM(D6:D19)</f>
        <v>12195</v>
      </c>
      <c r="K123" s="26">
        <f>SUM(E6:E19)</f>
        <v>4500</v>
      </c>
      <c r="N123" s="26">
        <f>SUM(F6:F19)</f>
        <v>7581</v>
      </c>
      <c r="Q123" s="26">
        <f>SUM(G6:G19)</f>
        <v>9500</v>
      </c>
      <c r="T123" s="26">
        <f>SUM(H6:H19)</f>
        <v>4500</v>
      </c>
      <c r="W123" s="26">
        <f>SUM(I6:I19)</f>
        <v>10845</v>
      </c>
      <c r="Z123" s="26">
        <f>SUM(J6:J19)</f>
        <v>4500</v>
      </c>
      <c r="AC123" s="26">
        <f>SUM(K6:K19)</f>
        <v>9500</v>
      </c>
      <c r="AF123" s="26">
        <f>SUM(L6:L19)</f>
        <v>9500</v>
      </c>
      <c r="AI123" s="26">
        <f>SUM(M6:M19)</f>
        <v>30050</v>
      </c>
    </row>
    <row r="124" spans="1:35" s="25" customFormat="1" outlineLevel="1" x14ac:dyDescent="0.2">
      <c r="B124" s="26"/>
      <c r="E124" s="26"/>
      <c r="H124" s="26"/>
      <c r="K124" s="26"/>
      <c r="N124" s="26"/>
      <c r="Q124" s="26"/>
      <c r="T124" s="26"/>
      <c r="W124" s="26"/>
      <c r="Z124" s="26"/>
      <c r="AC124" s="26"/>
      <c r="AF124" s="26"/>
      <c r="AI124" s="26"/>
    </row>
    <row r="125" spans="1:35" s="25" customFormat="1" hidden="1" outlineLevel="2" x14ac:dyDescent="0.2">
      <c r="A125" s="25" t="s">
        <v>72</v>
      </c>
      <c r="B125" s="26">
        <f>SUM(B22:B25)</f>
        <v>1200</v>
      </c>
      <c r="E125" s="26">
        <f>SUM(C22:C25)</f>
        <v>1200</v>
      </c>
      <c r="H125" s="26">
        <f>SUM(D22:D25)</f>
        <v>1200</v>
      </c>
      <c r="K125" s="26">
        <f>SUM(E22:E25)</f>
        <v>1200</v>
      </c>
      <c r="N125" s="26">
        <f>SUM(F22:F25)</f>
        <v>1200</v>
      </c>
      <c r="Q125" s="26">
        <f>SUM(G22:G25)</f>
        <v>2640</v>
      </c>
      <c r="T125" s="26">
        <f>SUM(H22:H25)</f>
        <v>1200</v>
      </c>
      <c r="W125" s="26">
        <f>SUM(I22:I25)</f>
        <v>1200</v>
      </c>
      <c r="Z125" s="26">
        <f>SUM(J22:J25)</f>
        <v>1395</v>
      </c>
      <c r="AC125" s="26">
        <f>SUM(K22:K25)</f>
        <v>1200</v>
      </c>
      <c r="AF125" s="26">
        <f>SUM(L22:L25)</f>
        <v>1200</v>
      </c>
      <c r="AI125" s="26">
        <f>SUM(M22:M25)</f>
        <v>2400</v>
      </c>
    </row>
    <row r="126" spans="1:35" s="25" customFormat="1" hidden="1" outlineLevel="4" x14ac:dyDescent="0.2">
      <c r="B126" s="26"/>
      <c r="E126" s="26"/>
      <c r="H126" s="26"/>
      <c r="K126" s="26"/>
      <c r="N126" s="26"/>
      <c r="Q126" s="26"/>
      <c r="T126" s="26"/>
      <c r="W126" s="26"/>
      <c r="Z126" s="26"/>
      <c r="AC126" s="26"/>
      <c r="AF126" s="26"/>
      <c r="AI126" s="26"/>
    </row>
    <row r="127" spans="1:35" s="25" customFormat="1" hidden="1" outlineLevel="3" collapsed="1" x14ac:dyDescent="0.2">
      <c r="A127" s="25" t="s">
        <v>75</v>
      </c>
      <c r="B127" s="26">
        <f>B28+B29</f>
        <v>0</v>
      </c>
      <c r="E127" s="26">
        <f>C28+C29</f>
        <v>15000</v>
      </c>
      <c r="H127" s="26">
        <f>D28+D29</f>
        <v>0</v>
      </c>
      <c r="K127" s="26">
        <f>E28+E29</f>
        <v>0</v>
      </c>
      <c r="N127" s="26">
        <f>F28+F29</f>
        <v>0</v>
      </c>
      <c r="Q127" s="26">
        <f>G28+G29</f>
        <v>0</v>
      </c>
      <c r="T127" s="26">
        <f>H28+H29</f>
        <v>0</v>
      </c>
      <c r="W127" s="26">
        <f>I28+I29</f>
        <v>0</v>
      </c>
      <c r="Z127" s="26">
        <f>J28+J29</f>
        <v>0</v>
      </c>
      <c r="AC127" s="26">
        <f>K28+K29</f>
        <v>0</v>
      </c>
      <c r="AF127" s="26">
        <f>L28+L29</f>
        <v>0</v>
      </c>
      <c r="AI127" s="26">
        <f>M28+M29</f>
        <v>0</v>
      </c>
    </row>
    <row r="128" spans="1:35" s="25" customFormat="1" hidden="1" outlineLevel="3" x14ac:dyDescent="0.2"/>
    <row r="129" spans="1:37" s="25" customFormat="1" outlineLevel="1" collapsed="1" x14ac:dyDescent="0.2">
      <c r="A129" s="25" t="str">
        <f>"betriebliche Auszahlungen "&amp;A2</f>
        <v>betriebliche Auszahlungen 2020</v>
      </c>
      <c r="C129" s="26">
        <f>SUM(B33:B46)</f>
        <v>3187</v>
      </c>
      <c r="F129" s="26">
        <f>SUM(C33:C46)</f>
        <v>3888</v>
      </c>
      <c r="I129" s="26">
        <f>SUM(D33:D46)</f>
        <v>7143</v>
      </c>
      <c r="L129" s="26">
        <f>SUM(E33:E46)</f>
        <v>2727</v>
      </c>
      <c r="O129" s="26">
        <f>SUM(F33:F46)</f>
        <v>6412</v>
      </c>
      <c r="R129" s="26">
        <f>SUM(G33:G46)</f>
        <v>1283</v>
      </c>
      <c r="U129" s="26">
        <f>SUM(H33:H46)</f>
        <v>5530</v>
      </c>
      <c r="X129" s="26">
        <f>SUM(I33:I46)</f>
        <v>4060</v>
      </c>
      <c r="AA129" s="26">
        <f>SUM(J33:J46)</f>
        <v>6583.96</v>
      </c>
      <c r="AD129" s="26">
        <f>SUM(K33:K46)</f>
        <v>5376</v>
      </c>
      <c r="AG129" s="26">
        <f>SUM(L33:L46)</f>
        <v>6434</v>
      </c>
      <c r="AJ129" s="26">
        <f>SUM(M33:M46)</f>
        <v>12218</v>
      </c>
    </row>
    <row r="130" spans="1:37" s="25" customFormat="1" hidden="1" outlineLevel="3" collapsed="1" x14ac:dyDescent="0.2">
      <c r="A130" s="25" t="s">
        <v>24</v>
      </c>
      <c r="C130" s="26">
        <f>SUM(B49:B52)</f>
        <v>0</v>
      </c>
      <c r="F130" s="26">
        <f>SUM(C49:C52)</f>
        <v>15341</v>
      </c>
      <c r="I130" s="26">
        <f>SUM(D49:D52)</f>
        <v>426</v>
      </c>
      <c r="L130" s="26">
        <f>SUM(E49:E52)</f>
        <v>583.71</v>
      </c>
      <c r="O130" s="26">
        <f>SUM(F49:F52)</f>
        <v>885</v>
      </c>
      <c r="R130" s="26">
        <f>SUM(G49:G52)</f>
        <v>472</v>
      </c>
      <c r="U130" s="26">
        <f>SUM(H49:H52)</f>
        <v>1200</v>
      </c>
      <c r="X130" s="26">
        <f>SUM(I49:I52)</f>
        <v>1140.1399999999999</v>
      </c>
      <c r="AA130" s="26">
        <f>SUM(J49:J52)</f>
        <v>293</v>
      </c>
      <c r="AD130" s="26">
        <f>SUM(K49:K52)</f>
        <v>1410</v>
      </c>
      <c r="AG130" s="26">
        <f>SUM(L49:L52)</f>
        <v>610</v>
      </c>
      <c r="AJ130" s="26">
        <f>SUM(M49:M52)</f>
        <v>1632.83</v>
      </c>
    </row>
    <row r="131" spans="1:37" s="25" customFormat="1" hidden="1" outlineLevel="2" x14ac:dyDescent="0.2">
      <c r="A131" s="25" t="s">
        <v>89</v>
      </c>
      <c r="C131" s="26">
        <f>SUM(B55:B57)</f>
        <v>1917</v>
      </c>
      <c r="F131" s="26">
        <f>SUM(C55:C57)</f>
        <v>5317</v>
      </c>
      <c r="I131" s="26">
        <f>SUM(D55:D57)</f>
        <v>1917</v>
      </c>
      <c r="L131" s="26">
        <f>SUM(E55:E57)</f>
        <v>1917</v>
      </c>
      <c r="O131" s="26">
        <f>SUM(F55:F57)</f>
        <v>5317</v>
      </c>
      <c r="R131" s="26">
        <f>SUM(G55:G57)</f>
        <v>1917</v>
      </c>
      <c r="U131" s="26">
        <f>SUM(H55:H57)</f>
        <v>1917</v>
      </c>
      <c r="X131" s="26">
        <f>SUM(I55:I57)</f>
        <v>5317</v>
      </c>
      <c r="AA131" s="26">
        <f>SUM(J55:J57)</f>
        <v>1917</v>
      </c>
      <c r="AD131" s="26">
        <f>SUM(K55:K57)</f>
        <v>1917</v>
      </c>
      <c r="AG131" s="26">
        <f>SUM(L55:L57)</f>
        <v>5317</v>
      </c>
      <c r="AJ131" s="26">
        <f>SUM(M55:M57)</f>
        <v>1917</v>
      </c>
      <c r="AK131" s="26"/>
    </row>
    <row r="132" spans="1:37" s="25" customFormat="1" hidden="1" outlineLevel="3" x14ac:dyDescent="0.2">
      <c r="A132" s="25" t="s">
        <v>76</v>
      </c>
      <c r="C132" s="26">
        <f>B60+B61</f>
        <v>500</v>
      </c>
      <c r="F132" s="26">
        <f>C60+C61</f>
        <v>500</v>
      </c>
      <c r="I132" s="26">
        <f>D60+D61</f>
        <v>500</v>
      </c>
      <c r="L132" s="26">
        <f>E60+E61</f>
        <v>500</v>
      </c>
      <c r="O132" s="26">
        <f>F60+F61</f>
        <v>500</v>
      </c>
      <c r="R132" s="26">
        <f>G60+G61</f>
        <v>500</v>
      </c>
      <c r="U132" s="26">
        <f>H60+H61</f>
        <v>500</v>
      </c>
      <c r="X132" s="26">
        <f>I60+I61</f>
        <v>500</v>
      </c>
      <c r="AA132" s="26">
        <f>J60+J61</f>
        <v>500</v>
      </c>
      <c r="AD132" s="26">
        <f>K60+K61</f>
        <v>500</v>
      </c>
      <c r="AG132" s="26">
        <f>L60+L61</f>
        <v>500</v>
      </c>
      <c r="AJ132" s="26">
        <f>M60+M61</f>
        <v>500</v>
      </c>
    </row>
    <row r="133" spans="1:37" s="25" customFormat="1" outlineLevel="1" collapsed="1" x14ac:dyDescent="0.2"/>
    <row r="134" spans="1:37" s="25" customFormat="1" outlineLevel="1" x14ac:dyDescent="0.2">
      <c r="A134" s="25" t="s">
        <v>70</v>
      </c>
      <c r="B134" s="26">
        <f>B67</f>
        <v>7846</v>
      </c>
      <c r="C134" s="26">
        <f>B134</f>
        <v>7846</v>
      </c>
      <c r="D134" s="26">
        <f>AVERAGE(C134,F134)</f>
        <v>6798</v>
      </c>
      <c r="E134" s="26">
        <f>C67</f>
        <v>5750</v>
      </c>
      <c r="F134" s="26">
        <f>E134</f>
        <v>5750</v>
      </c>
      <c r="G134" s="26">
        <f>AVERAGE(F134,I134)</f>
        <v>7329.5</v>
      </c>
      <c r="H134" s="26">
        <f>D67</f>
        <v>8909</v>
      </c>
      <c r="I134" s="26">
        <f>H134</f>
        <v>8909</v>
      </c>
      <c r="J134" s="26">
        <f>AVERAGE(I134,L134)</f>
        <v>8770.1450000000004</v>
      </c>
      <c r="K134" s="26">
        <f>E67</f>
        <v>8631.2900000000009</v>
      </c>
      <c r="L134" s="26">
        <f>K134</f>
        <v>8631.2900000000009</v>
      </c>
      <c r="M134" s="26">
        <f>AVERAGE(L134,O134)</f>
        <v>6339.7900000000009</v>
      </c>
      <c r="N134" s="26">
        <f>F67</f>
        <v>4048.2900000000009</v>
      </c>
      <c r="O134" s="26">
        <f>N134</f>
        <v>4048.2900000000009</v>
      </c>
      <c r="P134" s="26">
        <f>AVERAGE(O134,R134)</f>
        <v>7907.2900000000009</v>
      </c>
      <c r="Q134" s="26">
        <f>G67</f>
        <v>11766.29</v>
      </c>
      <c r="R134" s="26">
        <f>Q134</f>
        <v>11766.29</v>
      </c>
      <c r="S134" s="26">
        <f>AVERAGE(R134,U134)</f>
        <v>9917.7900000000009</v>
      </c>
      <c r="T134" s="26">
        <f>H67</f>
        <v>8069.2900000000009</v>
      </c>
      <c r="U134" s="26">
        <f>T134</f>
        <v>8069.2900000000009</v>
      </c>
      <c r="V134" s="26">
        <f>AVERAGE(U134,X134)</f>
        <v>8458.2200000000012</v>
      </c>
      <c r="W134" s="26">
        <f>I67</f>
        <v>8847.1500000000015</v>
      </c>
      <c r="X134" s="26">
        <f>W134</f>
        <v>8847.1500000000015</v>
      </c>
      <c r="Y134" s="26">
        <f>AVERAGE(X134,AA134)</f>
        <v>7022.6700000000019</v>
      </c>
      <c r="Z134" s="26">
        <f>J67</f>
        <v>5198.1900000000023</v>
      </c>
      <c r="AA134" s="26">
        <f>Z134</f>
        <v>5198.1900000000023</v>
      </c>
      <c r="AB134" s="26">
        <f>AVERAGE(AA134,AD134)</f>
        <v>5821.6900000000023</v>
      </c>
      <c r="AC134" s="26">
        <f>K67</f>
        <v>6445.1900000000023</v>
      </c>
      <c r="AD134" s="26">
        <f>AC134</f>
        <v>6445.1900000000023</v>
      </c>
      <c r="AE134" s="26">
        <f>AVERAGE(AD134,AG134)</f>
        <v>5239.6900000000023</v>
      </c>
      <c r="AF134" s="26">
        <f>L67</f>
        <v>4034.1900000000023</v>
      </c>
      <c r="AG134" s="26">
        <f>AF134</f>
        <v>4034.1900000000023</v>
      </c>
      <c r="AH134" s="26">
        <f>AVERAGE(AG134,AJ134)</f>
        <v>12000.275000000001</v>
      </c>
      <c r="AI134" s="26">
        <f>M67</f>
        <v>19966.36</v>
      </c>
      <c r="AJ134" s="26">
        <f>AI134</f>
        <v>19966.36</v>
      </c>
    </row>
    <row r="135" spans="1:37" s="29" customFormat="1" outlineLevel="1" x14ac:dyDescent="0.2"/>
    <row r="136" spans="1:37" s="29" customFormat="1" outlineLevel="1" x14ac:dyDescent="0.2"/>
    <row r="137" spans="1:37" s="29" customFormat="1" outlineLevel="1" x14ac:dyDescent="0.2"/>
    <row r="138" spans="1:37" s="29" customFormat="1" outlineLevel="1" x14ac:dyDescent="0.2"/>
    <row r="139" spans="1:37" s="29" customFormat="1" x14ac:dyDescent="0.2"/>
    <row r="140" spans="1:37" s="29" customFormat="1" x14ac:dyDescent="0.2"/>
  </sheetData>
  <sheetProtection sheet="1" objects="1" scenarios="1" selectLockedCells="1" selectUnlockedCells="1"/>
  <protectedRanges>
    <protectedRange sqref="C4:M4" name="Bereich5"/>
    <protectedRange sqref="B26:N26 B27:M27 N30 B20:N21 B30:M30" name="Bereich1"/>
    <protectedRange sqref="B47:B53 C48:M52 C47:N47 C53:N53" name="Bereich2"/>
    <protectedRange sqref="B55:M57 B59:M62 B58:N58 B63:N63" name="Bereich3"/>
    <protectedRange sqref="B4:M4" name="Bereich4"/>
    <protectedRange sqref="B6:M19" name="Bereich1_1"/>
    <protectedRange sqref="B22:M25" name="Bereich1_2"/>
    <protectedRange sqref="B28:M29" name="Bereich1_3"/>
    <protectedRange sqref="B33:M46" name="Bereich2_1"/>
  </protectedRanges>
  <mergeCells count="4">
    <mergeCell ref="W7:Z7"/>
    <mergeCell ref="P10:Q10"/>
    <mergeCell ref="P11:Q11"/>
    <mergeCell ref="P12:Q12"/>
  </mergeCells>
  <conditionalFormatting sqref="B20:N20">
    <cfRule type="cellIs" dxfId="27" priority="28" operator="equal">
      <formula>0</formula>
    </cfRule>
  </conditionalFormatting>
  <conditionalFormatting sqref="B20:N20">
    <cfRule type="cellIs" dxfId="26" priority="25" operator="equal">
      <formula>0</formula>
    </cfRule>
    <cfRule type="cellIs" dxfId="25" priority="26" operator="equal">
      <formula>0</formula>
    </cfRule>
    <cfRule type="cellIs" dxfId="24" priority="27" operator="equal">
      <formula>0</formula>
    </cfRule>
  </conditionalFormatting>
  <conditionalFormatting sqref="B26:N26">
    <cfRule type="cellIs" dxfId="23" priority="24" operator="equal">
      <formula>0</formula>
    </cfRule>
  </conditionalFormatting>
  <conditionalFormatting sqref="B26:N26">
    <cfRule type="cellIs" dxfId="22" priority="21" operator="equal">
      <formula>0</formula>
    </cfRule>
    <cfRule type="cellIs" dxfId="21" priority="22" operator="equal">
      <formula>0</formula>
    </cfRule>
    <cfRule type="cellIs" dxfId="20" priority="23" operator="equal">
      <formula>0</formula>
    </cfRule>
  </conditionalFormatting>
  <conditionalFormatting sqref="B30:N30">
    <cfRule type="cellIs" dxfId="19" priority="20" operator="equal">
      <formula>0</formula>
    </cfRule>
  </conditionalFormatting>
  <conditionalFormatting sqref="B30:N30">
    <cfRule type="cellIs" dxfId="18" priority="17" operator="equal">
      <formula>0</formula>
    </cfRule>
    <cfRule type="cellIs" dxfId="17" priority="18" operator="equal">
      <formula>0</formula>
    </cfRule>
    <cfRule type="cellIs" dxfId="16" priority="19" operator="equal">
      <formula>0</formula>
    </cfRule>
  </conditionalFormatting>
  <conditionalFormatting sqref="B47:N47">
    <cfRule type="cellIs" dxfId="15" priority="16" operator="equal">
      <formula>0</formula>
    </cfRule>
  </conditionalFormatting>
  <conditionalFormatting sqref="B47:N47">
    <cfRule type="cellIs" dxfId="14" priority="13" operator="equal">
      <formula>0</formula>
    </cfRule>
    <cfRule type="cellIs" dxfId="13" priority="14" operator="equal">
      <formula>0</formula>
    </cfRule>
    <cfRule type="cellIs" dxfId="12" priority="15" operator="equal">
      <formula>0</formula>
    </cfRule>
  </conditionalFormatting>
  <conditionalFormatting sqref="B53:N53">
    <cfRule type="cellIs" dxfId="11" priority="12" operator="equal">
      <formula>0</formula>
    </cfRule>
  </conditionalFormatting>
  <conditionalFormatting sqref="B53:N53">
    <cfRule type="cellIs" dxfId="10" priority="9" operator="equal">
      <formula>0</formula>
    </cfRule>
    <cfRule type="cellIs" dxfId="9" priority="10" operator="equal">
      <formula>0</formula>
    </cfRule>
    <cfRule type="cellIs" dxfId="8" priority="11" operator="equal">
      <formula>0</formula>
    </cfRule>
  </conditionalFormatting>
  <conditionalFormatting sqref="B58:N58">
    <cfRule type="cellIs" dxfId="7" priority="8" operator="equal">
      <formula>0</formula>
    </cfRule>
  </conditionalFormatting>
  <conditionalFormatting sqref="B58:N58">
    <cfRule type="cellIs" dxfId="6" priority="5" operator="equal">
      <formula>0</formula>
    </cfRule>
    <cfRule type="cellIs" dxfId="5" priority="6" operator="equal">
      <formula>0</formula>
    </cfRule>
    <cfRule type="cellIs" dxfId="4" priority="7" operator="equal">
      <formula>0</formula>
    </cfRule>
  </conditionalFormatting>
  <conditionalFormatting sqref="B63:N63">
    <cfRule type="cellIs" dxfId="3" priority="4" operator="equal">
      <formula>0</formula>
    </cfRule>
  </conditionalFormatting>
  <conditionalFormatting sqref="B63:N63">
    <cfRule type="cellIs" dxfId="2" priority="1" operator="equal">
      <formula>0</formula>
    </cfRule>
    <cfRule type="cellIs" dxfId="1" priority="2" operator="equal">
      <formula>0</formula>
    </cfRule>
    <cfRule type="cellIs" dxfId="0" priority="3" operator="equal">
      <formula>0</formula>
    </cfRule>
  </conditionalFormatting>
  <pageMargins left="0.7" right="0.7" top="0.78740157499999996" bottom="0.78740157499999996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5</vt:i4>
      </vt:variant>
      <vt:variant>
        <vt:lpstr>Benannte Bereiche</vt:lpstr>
      </vt:variant>
      <vt:variant>
        <vt:i4>4</vt:i4>
      </vt:variant>
    </vt:vector>
  </HeadingPairs>
  <TitlesOfParts>
    <vt:vector size="9" baseType="lpstr">
      <vt:lpstr>Beschreibung</vt:lpstr>
      <vt:lpstr>Vorausplanung</vt:lpstr>
      <vt:lpstr>Vorausplanung (2022)</vt:lpstr>
      <vt:lpstr>Ergebnis_tatsächlich</vt:lpstr>
      <vt:lpstr>Beispiel</vt:lpstr>
      <vt:lpstr>Beispiel!Druckbereich</vt:lpstr>
      <vt:lpstr>Ergebnis_tatsächlich!Druckbereich</vt:lpstr>
      <vt:lpstr>Vorausplanung!Druckbereich</vt:lpstr>
      <vt:lpstr>'Vorausplanung (2022)'!Druckbereich</vt:lpstr>
    </vt:vector>
  </TitlesOfParts>
  <Company>LK Vbg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sist</dc:creator>
  <cp:lastModifiedBy>Biedermann Gerald (LK-NÖ)</cp:lastModifiedBy>
  <cp:lastPrinted>2019-02-14T13:34:19Z</cp:lastPrinted>
  <dcterms:created xsi:type="dcterms:W3CDTF">2010-09-21T06:08:09Z</dcterms:created>
  <dcterms:modified xsi:type="dcterms:W3CDTF">2021-05-17T11:29:09Z</dcterms:modified>
</cp:coreProperties>
</file>